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总表" sheetId="1" r:id="rId1"/>
    <sheet name="待定" sheetId="2" r:id="rId2"/>
  </sheets>
  <definedNames>
    <definedName name="_xlnm.Print_Titles" localSheetId="0">总表!$1:$4</definedName>
    <definedName name="_xlnm.Print_Titles" localSheetId="1">待定!$1:$4</definedName>
  </definedNames>
  <calcPr calcId="144525"/>
</workbook>
</file>

<file path=xl/sharedStrings.xml><?xml version="1.0" encoding="utf-8"?>
<sst xmlns="http://schemas.openxmlformats.org/spreadsheetml/2006/main" count="347" uniqueCount="165">
  <si>
    <t>贵德县2021年农牧业生产发展扶持资金（第一批）建设项目分配表</t>
  </si>
  <si>
    <t>序号</t>
  </si>
  <si>
    <t>项目名称</t>
  </si>
  <si>
    <t>建设内容</t>
  </si>
  <si>
    <t>实施地点</t>
  </si>
  <si>
    <t>资金来源（万元）</t>
  </si>
  <si>
    <t>责任领导</t>
  </si>
  <si>
    <t>责任单位</t>
  </si>
  <si>
    <t>责任人</t>
  </si>
  <si>
    <t>合 计</t>
  </si>
  <si>
    <t>中央资金</t>
  </si>
  <si>
    <t>省级资金</t>
  </si>
  <si>
    <t>州级资金</t>
  </si>
  <si>
    <t>县级资金</t>
  </si>
  <si>
    <t>自筹资金</t>
  </si>
  <si>
    <t>农牧业生产发展资金建设项目共计29项</t>
  </si>
  <si>
    <t>一、2020年中央财政农业生产发展资金建设1项</t>
  </si>
  <si>
    <t>畜牧良种补贴建设</t>
  </si>
  <si>
    <t>购买冻精，其中：西门塔尔5300支、荷斯坦450支、安格斯350支。</t>
  </si>
  <si>
    <t>全县范围</t>
  </si>
  <si>
    <t>才让扎西                       辛多杰</t>
  </si>
  <si>
    <t>贵德县动物疫病预防控制中心</t>
  </si>
  <si>
    <t>切  环</t>
  </si>
  <si>
    <t>二、2020年省级财政农牧业生产发展建设2项</t>
  </si>
  <si>
    <t>蔬菜基地提升改造建设</t>
  </si>
  <si>
    <t>扶持1家蔬菜种植单位进行温室改造和购置配套设备。</t>
  </si>
  <si>
    <t>河西镇加洛苏合村（百蔬园）</t>
  </si>
  <si>
    <t>才让扎西                 张红培</t>
  </si>
  <si>
    <t>贵德县农牧综合服务中心</t>
  </si>
  <si>
    <t>任金科</t>
  </si>
  <si>
    <t>生猪产业发展建设</t>
  </si>
  <si>
    <t>按100元/头标准对4000 头能繁母猪进行补贴。</t>
  </si>
  <si>
    <t>三、2021年农业相关转移支付建设项目5项</t>
  </si>
  <si>
    <t>农业生产社会化服务建设项目</t>
  </si>
  <si>
    <t>全县开展农业生产托管服务，完成全程托管面积30000亩。</t>
  </si>
  <si>
    <t>才让扎西                       张红培</t>
  </si>
  <si>
    <t>贵德县农村牧区合作经济经营服务站</t>
  </si>
  <si>
    <t>张宝胜</t>
  </si>
  <si>
    <t>耕地力保护与质量提升</t>
  </si>
  <si>
    <t>10个肥效试验，20个土样及化验。</t>
  </si>
  <si>
    <t>耕地质量等级调查评价</t>
  </si>
  <si>
    <t>耕地质量等级评价报告。</t>
  </si>
  <si>
    <t>四、2020年州级财政支农切块资金建设5项</t>
  </si>
  <si>
    <t>产业联盟建设3项</t>
  </si>
  <si>
    <t>牦牛高效养殖科研基地及示范点建设</t>
  </si>
  <si>
    <t>购买青贮饲料100吨、精料补充料40吨。</t>
  </si>
  <si>
    <t>藏羊高效养殖示范点建设</t>
  </si>
  <si>
    <t>购买精料补充料28.53吨。</t>
  </si>
  <si>
    <t>扶持特色种养殖基地建设</t>
  </si>
  <si>
    <t>扶持特色种养合作社、省州级示范社或家庭农牧场10个。引进藏系羊800只，西门塔尔母牛20头。</t>
  </si>
  <si>
    <t>常牧镇（尕藏尖措家庭牧场、贵德县牌吉家庭牧场、贵德县玛什格家庭牧场、贵德县扎西尖措家庭牧场）；河西镇（贵德县民兴昌种养专业合作社、贵德县河西镇海山家庭牧场）；新街乡（贵德县新街草原珍珠家庭牧场）；河东乡（阿什贡切什旦种养专业合作社）；拉西瓦镇（叶后浪村生态畜牧业专业合作社）；尕让乡（贵德县东果堂生态畜牧业专业合作社）</t>
  </si>
  <si>
    <t>种畜评比及其他建设2项</t>
  </si>
  <si>
    <t>种畜评比建设</t>
  </si>
  <si>
    <t>牦牛、藏羊良种畜评比，组织开展种畜评比赛事活动。</t>
  </si>
  <si>
    <t>农牧业观摩、培训及农畜产品展销、举办农牧民丰收节</t>
  </si>
  <si>
    <t>农牧机械驾驶员培训。</t>
  </si>
  <si>
    <t>五、2020年产业扶持江苏对口援建建设项目2项</t>
  </si>
  <si>
    <t>生猪养殖产业建设</t>
  </si>
  <si>
    <t>扶持生猪养殖合作社或家庭农牧场8个，引进能繁母猪。</t>
  </si>
  <si>
    <t>云发家庭牧场、贵德县德胜养殖有限公司、青海三兄弟农牧开发有限公司、贵德县秀宝藏香猪农民专业合作社、贵德县旺角种养专业合作社、贵德县河东乡麻巴猪场、贵德县青源良种猪养殖场、贵德县贵强良种猪养殖场</t>
  </si>
  <si>
    <t>多胎型肉羊养殖建设</t>
  </si>
  <si>
    <t>扶持合作社或家庭农牧场7个。</t>
  </si>
  <si>
    <t>青海永澳现代农业开发有限公司、贵德上卡生态野血毛驴养殖专业合作社、贵德绿健生态养殖专业合作社、贵德县生隆家庭牧场、贵德县惠农种养专业合作社肉羊杂交繁育基地、贵德县红石桩家庭牧场、贵德县山坪村祥瑞家庭牧场</t>
  </si>
  <si>
    <t>六、2021年县级农牧业生产发展建设14项</t>
  </si>
  <si>
    <t>种子工程建设项目</t>
  </si>
  <si>
    <t>推广冬小麦良种补贴种植面积8000亩（拉西瓦镇800亩、河东乡2000亩、河西镇2200亩、河阴镇2000亩、尕让乡1000亩）,每亩补助35元；推广春小麦良种补贴种植面积8000亩（拉西瓦镇1000亩、新街乡1000亩、常牧镇2000亩、尕让乡2000亩、河西镇1000亩；河东乡1000亩）,每亩补助35元；杂交油菜良种补贴种植10000亩；推广青稞良种补贴种植8000亩（常牧镇2900亩、新街乡1000亩、拉西瓦镇500亩、尕让乡600亩、河东乡1600亩、河西镇1400亩）；良种胡麻补助种植1200亩（河东乡800亩、常牧镇400亩）。</t>
  </si>
  <si>
    <t>残膜回收</t>
  </si>
  <si>
    <t>回收残膜40万公斤（1元/公斤）。</t>
  </si>
  <si>
    <t>中藏药材基地建设</t>
  </si>
  <si>
    <t>建设中藏药材基地4400亩。</t>
  </si>
  <si>
    <t>现代农业现场观摩及培训</t>
  </si>
  <si>
    <t>开展农业生产新技术现场观摩会</t>
  </si>
  <si>
    <t>良种畜引进</t>
  </si>
  <si>
    <t>引进良种母牦牛150头，引进良种藏系母羊200只。</t>
  </si>
  <si>
    <t>牦牛养殖专业合作社及家庭牧场5个（贵德县多杰太牦牛家庭牧场、贵德县雪域之光家庭牧场、贵德县清永河家庭牧场、贵德县吾隆生态畜牧业专业合作社、贵德县宗喀生态畜牧业专业合作社）；藏羊养殖合作社及家庭牧场4个（贵德县拉德生态畜牧业专业合作社、贵德县娘改家庭牧场、贵德县发启种养专业合作社、贵德县切扎生态畜牧业专业合作社）</t>
  </si>
  <si>
    <t>生猪产能恢复建设</t>
  </si>
  <si>
    <t>配套“仔猪贷”项目推进，引进仔猪3333头。</t>
  </si>
  <si>
    <t>全县范围内引进仔猪30头以上的专业合作社、家庭牧场和个体养殖户</t>
  </si>
  <si>
    <t>抗灾保畜建设</t>
  </si>
  <si>
    <t>购买牛羊精料补充料206吨</t>
  </si>
  <si>
    <t>牦牛宣传推介建设</t>
  </si>
  <si>
    <t>参加州级牦牛拼比大赛经费及宣传推介资料等。</t>
  </si>
  <si>
    <t>农牧民合作社培育建设</t>
  </si>
  <si>
    <t>扶持农牧民专业合作社3个。</t>
  </si>
  <si>
    <t>贵德县康顺种植专业合作社（新街乡）、贵德县油郎清种植农民专业合作社（河西镇）、贵德县蔬菜协会（河阴镇）</t>
  </si>
  <si>
    <t>家庭农牧场培育建设</t>
  </si>
  <si>
    <t>扶持家庭农牧场12个。</t>
  </si>
  <si>
    <t>贵德县野藏华青家庭牧场（拉德村）、贵德县斗改本家庭牧场（下岗查村）、贵德县恒昌家庭牧场（下岗查村）、贵德县云山水家庭农场（黄河滩村）、贵德县韩氏家庭牧场（老虎口村）、贵德县绿洁家庭农牧场（加莫河滩村）、贵德县河西镇绿源种养殖家庭农场（三坪村）、贵德县完果家庭牧场（查达村）、贵德县生祥家庭牧场（新建坪村）、贵德国雁家庭牧场（周家村）、贵德县存禄家庭牧场（贡巴村）、贵德县站吉家庭牧场（达隆村）</t>
  </si>
  <si>
    <t>畜疫防治免疫耳标购置及防护设施建设</t>
  </si>
  <si>
    <t>购买牛、羊和猪的免疫耳标及疫苗</t>
  </si>
  <si>
    <t>扶持一个藏羊养殖专业合作社基础设施维修改造</t>
  </si>
  <si>
    <t>拉德生态畜牧业专业合作社贮草棚维修改造2100平方米。</t>
  </si>
  <si>
    <t>拉德村</t>
  </si>
  <si>
    <t>动物防疫专用设施建设项目</t>
  </si>
  <si>
    <t>贵德县牧区动物防疫专用设施地方配套建设项目，土建工程、购置设备、建设动物防疫注射栏20套。</t>
  </si>
  <si>
    <t>上岗查村、下岗查村、吾隆村、拉德村、都秀村、切扎村、上兰角村、王屯村、贡巴村、杨家村、江仓麻村、瓦家村、千户村、希望村、亦什扎村、曲乃亥村、豆后浪村、上卡村</t>
  </si>
  <si>
    <t>禽类定点屠宰场</t>
  </si>
  <si>
    <t>新建家禽屠宰车间及屠宰线等</t>
  </si>
  <si>
    <t>河东乡贡巴村</t>
  </si>
  <si>
    <t>自筹             资金</t>
  </si>
  <si>
    <t>农牧业生产发展资金建设项目共计30项</t>
  </si>
  <si>
    <t>购置西门塔尔牛冻精5366支、荷斯坦牛冻精450支、安格斯牛冻精350支。</t>
  </si>
  <si>
    <t>对青海百蔬园农业科技有限公司、贵德县祥瑞种植业专业合作社，两个蔬菜基地101栋温室配套保温被109080平方米。其中：配套百蔬园蔬菜基地79栋温室保温被3160条，计85320平方米；配套祥瑞蔬菜基地22栋温室保温被880条，计23760平方米。</t>
  </si>
  <si>
    <t>河西镇加洛苏合村（百蔬园）、河西镇加莫台村（祥瑞基地）</t>
  </si>
  <si>
    <t>贵德县农牧业综合服务中心</t>
  </si>
  <si>
    <t>补贴全县能繁母猪4000头,每头补贴100元；补贴资金以“一卡通（社保卡）”的形式直接兑付到养殖场（户）。</t>
  </si>
  <si>
    <t>三、2021年农业相关转移支付建设项目3项</t>
  </si>
  <si>
    <t>全县开展农业生产托管服务，完成托管面积30000亩，其中：全程托管服务10000亩，半程托管服务20000亩。</t>
  </si>
  <si>
    <t>耕地力保护与质量提升建设</t>
  </si>
  <si>
    <t>安排田间试验10个，其中：春小麦锰肥试验2个、春小麦有机肥替代化肥试验1个、青稞肥料利用率试验1个、2+X（氮肥总量控制试验）蔬菜4个、马铃薯3414（氮、磷、钾3个因素、4个施肥水平、14个处理）试验2个；同时合理布设土壤样点20个，并进行规范取土化验及数据上报。</t>
  </si>
  <si>
    <t>河东乡、常牧镇、尕让乡、新街乡</t>
  </si>
  <si>
    <t>耕地质量等级调查评价建设</t>
  </si>
  <si>
    <t>开展县域耕地质量等级年度变更调查评估、数据库更新，其结果与第三次全国国土调查土地利用现状图对接叠加技术服务。</t>
  </si>
  <si>
    <t>四、2020年州级财政支农切块资金建设4项</t>
  </si>
  <si>
    <t>购买青贮饲料100吨，母牛精料补充料36吨，用于都秀生态畜牧业专业合作社的生产。</t>
  </si>
  <si>
    <t>常牧镇都秀村</t>
  </si>
  <si>
    <t>购买母羊精料补充料27吨，用于贵德县拉德生态畜牧业专业合作社的生产。</t>
  </si>
  <si>
    <t>常牧镇拉德村</t>
  </si>
  <si>
    <t>扶持特色种养合作社及家庭牧场10个，共引进西门塔母牛（1.5岁龄）30头，藏系母羊（2岁龄）700只。分别为：（1）贵德县海山家庭牧场引进西门塔母牛10头；（2）贵德县民兴昌种养专业合作社引进西门塔母牛10头（3）贵德县贡格尔种植专业合作社引进西门塔母牛10头；（4）尕藏尖措家庭牧场引进藏系羊100只；（5）贵德县牌吉家庭牧场引进藏系羊100只；（6）贵德县玛什格家庭牧场引进藏系羊100只；（7）贵德县扎西尖措家庭牧场引进藏系羊100只；（8）叶后浪村生态畜牧业专业合作社引进藏系羊100只；（9）贵德县东果堂生态畜牧业专业合作社藏系羊100只；（10）阿什贡切什旦种养专业合作社藏羊母羊100只。</t>
  </si>
  <si>
    <t>常牧镇、河西镇、拉西瓦镇、河东乡、尕让乡</t>
  </si>
  <si>
    <t>种畜评比及其他建设1项</t>
  </si>
  <si>
    <t>参加州级种畜评比大赛，主要为交通运输费，购买牲畜饲料5.72吨，印制宣传册1500册，参赛畜主10人的误工补助，参赛人员伙食费（购买羊肉200斤以及蔬菜）等。</t>
  </si>
  <si>
    <t>扶持生猪养殖合作社或家庭农牧场8个，每个合作社和家庭农牧场各引进能繁母猪20头，共计引进能繁母猪160头。</t>
  </si>
  <si>
    <t>扶持7个养殖场发展多胎型肉羊养殖，分别是青海永奥现代农业开发有限公司、贵德县上卡生态野血毛驴养殖专业合作社、贵德县绿健生态养殖专业合作社、贵德县生隆家庭牧场、贵德县惠农种养专业合作社肉羊杂交繁殖基地、贵德县红石桩家庭牧场、贵德县山坪村祥瑞家庭牧场，每个养殖场分别引进多胎型肉羊（1岁龄湖羊）100只，共计引进700只。</t>
  </si>
  <si>
    <t>常牧镇、河西镇、新街乡、拉西瓦镇、河东乡、尕让乡</t>
  </si>
  <si>
    <t>六、2021年州级救灾资金建设项目1项</t>
  </si>
  <si>
    <t>农牧业救灾资金建设项目</t>
  </si>
  <si>
    <t>对3个养殖场的受灾扶持，分别是：（1）贵德县宗喀生态畜牧业专业合作社维修受灾畜棚（砖混夹心彩钢）300平方米；（2）贵德县秀宝藏香猪养殖繁育农民专业合作社引进良种二元能繁母猪16头；（3）贵德县河西镇迪庆家庭牧场引进良种藏系母羊（2岁龄）55头。</t>
  </si>
  <si>
    <t>河西镇、尕让乡</t>
  </si>
  <si>
    <t>七、2021年县级农牧业生产发展建设17项</t>
  </si>
  <si>
    <t>种子工程建设项目4项</t>
  </si>
  <si>
    <t>冬、春小麦良种基地推广建设项目</t>
  </si>
  <si>
    <t>冬小麦良种基地推广8000亩，其中：拉西瓦镇800亩、河东乡2000亩、河西镇2200亩、河阴镇2000亩、尕让乡1000亩；春小麦良种基地推广8000亩，其中：拉西瓦镇1000亩、新街乡1000亩、常牧镇2000亩、尕让乡2000亩、河西镇1000亩、河东乡1000亩。</t>
  </si>
  <si>
    <t>杂交油菜种植基地推广建设项目</t>
  </si>
  <si>
    <t>杂交油菜种植基地推广10000亩。</t>
  </si>
  <si>
    <t>青稞良种基地推广建设项目</t>
  </si>
  <si>
    <t>青稞良种基地推广8000亩，其中：常牧镇2900亩、新街乡1000亩、拉西瓦镇500亩、尕让乡600亩、河东乡1600亩、河西镇1400亩。</t>
  </si>
  <si>
    <t>胡麻良种种植补贴建设项目</t>
  </si>
  <si>
    <t>胡麻良种种植1100亩，并给予适当补贴。</t>
  </si>
  <si>
    <t>农田残膜回收</t>
  </si>
  <si>
    <t>回收残膜40万公斤。</t>
  </si>
  <si>
    <t>举办现代农业现场观摩及培训1期50人，委托第三方培训机构具体实施。</t>
  </si>
  <si>
    <t>省内或省外</t>
  </si>
  <si>
    <t>扶持牦牛养殖专业合作社及家庭牧场5个，藏羊养殖合作社及家庭牧场4个，共引进良种母牦牛（3岁龄）150头，良种藏系母羊（3岁龄）200只。</t>
  </si>
  <si>
    <t>牦牛养殖专业合作社及家庭牧场：贵德县多杰太牦牛家庭牧场、贵德县雪域之光家庭牧场、贵德县清永河家庭牧场、贵德县吾隆生态畜牧业专业合作社、贵德县宗喀生态畜牧业专业合作社；藏羊养殖合作社及家庭牧场：贵德县拉德生态畜牧业专业合作社、贵德县娘改家庭牧场、贵德县发启种养专业合作社、贵德县切扎生态畜牧业专业合作社</t>
  </si>
  <si>
    <t>配套“仔猪贷”项目推进，引进仔猪3320头。</t>
  </si>
  <si>
    <t>引进仔猪30头以上的专业合作社、家庭牧场和个体养殖户</t>
  </si>
  <si>
    <t>购置抗灾保畜饲料（母羊哺乳期精料补充料）195.72吨。</t>
  </si>
  <si>
    <t>牦牛、藏羊宣传推介建设项目</t>
  </si>
  <si>
    <t>组织开展牦牛、藏羊种畜评比赛事活动，其中：购置牛羊育肥颗粒料5.72吨，印制双页宣传册1000册、评比大赛奖金（具体标准以比赛奖金分配明细为准）、车辆租赁费等。</t>
  </si>
  <si>
    <t>扶持5个专业合作社及协会，其中：（1）贵德县康顺种植专业合作社购置运输车（1.5L、单排厢式货车）1辆、修建育苗温棚（钢结构拱棚）2座620㎡，委托三方开展合作社财务规范化管理；（2）贵德县油郎清种植农民专业合作社购置油菜籽清选机（5KW）1台、炒锅（电磁感应）1台、储油罐（3T）1个，委托三方开展合作社财务规范化管理；（3）贵德县蔬菜协会购置台式电脑（R5-4600G处理器）2台、笔记本电脑（i7-10510U处理器）1台、复印机（彩色、A3数码复合机）1台、办公桌椅（长1.4米）2套、地理标志证明商标宣传培训及商标维护；（4）贵德县河阴镇童家村股份经济合作社购置轮式拖拉机（1204）1台、委托三方开展合作社财务规范化管理；（5）贵德福嘉种植专业合作社购置三相异步电动机（Y100L1-4）60个、6轴减速机（SH480）30个、法兰盘（PN16）500个，委托三方开展合作社财务规范化管理。</t>
  </si>
  <si>
    <t>新街乡老虎口村、河西镇南街、河阴镇童家村、大史家村</t>
  </si>
  <si>
    <t>扶持8家家庭农牧场，分别为：贵德县野藏华青家庭牧场，购置运输车（1.5L、双排）1辆；贵德县存禄家庭牧场，购置运输车（1.5L、双排）1辆；贵德县站吉家庭牧场，购置运输车（1.5L、双排）1辆；贵德县云山水家庭农场，引进长把梨幼苗（2年生，根茎1.5cm—2cm）6000株；贵德县韩氏家庭牧场，购置运输车（1.5L、双排）1辆；贵德县河西镇绿源种养殖家庭农场，购置运输车（1.5L、双排）1辆；贵德县完果家庭牧场，购置运输车（1.5L、双排）1辆；贵德国雁家庭农场，引进月季花卉苗（2年生）3000株。</t>
  </si>
  <si>
    <t xml:space="preserve">常牧镇拉德村、达隆村，尕让乡黄河滩村，河东乡查达村、周家村、贡巴村，河西镇山坪村、新街乡老虎口村     </t>
  </si>
  <si>
    <t>畜疫防治免疫耳标及疫苗购置建设项目</t>
  </si>
  <si>
    <t>购置牛免疫耳标57142枚、羊免疫耳标25万枚、猪免疫耳标5万枚，免疫疫苗牛出败13.3箱、羊痘7箱。</t>
  </si>
  <si>
    <t>动物防疫专用设施县级配套建设项目</t>
  </si>
  <si>
    <t>建设移动式动物防疫栏1.6套，县级配套与省级动物防疫专用设施建设项目共同实施。</t>
  </si>
  <si>
    <t>河西镇、河东乡、尕让乡、新街乡、拉西瓦镇、常牧镇</t>
  </si>
  <si>
    <t>禽类加工场建设项目</t>
  </si>
  <si>
    <t>贵德吊沟家禽养殖场新建禽类加工车间1处（彩钢和钢架结构）100㎡，采购禽类加工线（具体参数以加工设备明细表为准）1条。</t>
  </si>
  <si>
    <t>河西镇上刘屯村</t>
  </si>
  <si>
    <t>疫情期间江苏直销店受损补助</t>
  </si>
  <si>
    <t>对我县驻江苏直销店（青海成良财农牧开发有限公司南通分公司）疫情期间受损的补助。</t>
  </si>
  <si>
    <t>江苏省南通市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</si>
</sst>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4"/>
      <color theme="1"/>
      <name val="黑体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1 2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pane xSplit="3" ySplit="5" topLeftCell="D36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3.5"/>
  <cols>
    <col min="1" max="1" width="4.625" style="1" customWidth="1"/>
    <col min="2" max="2" width="15.25" style="9" customWidth="1"/>
    <col min="3" max="3" width="27" style="1" customWidth="1"/>
    <col min="4" max="4" width="29.625" style="1" customWidth="1"/>
    <col min="5" max="5" width="8.125" style="1" customWidth="1"/>
    <col min="6" max="6" width="6" style="1" customWidth="1"/>
    <col min="7" max="7" width="5.875" style="1" customWidth="1"/>
    <col min="8" max="8" width="5.5" style="1" customWidth="1"/>
    <col min="9" max="10" width="5.875" style="1" customWidth="1"/>
    <col min="11" max="11" width="9.375" style="1" customWidth="1"/>
    <col min="12" max="12" width="13.5" style="1" customWidth="1"/>
    <col min="13" max="13" width="8" style="10" customWidth="1"/>
    <col min="14" max="16384" width="9" style="1"/>
  </cols>
  <sheetData>
    <row r="1" s="1" customFormat="1" ht="24" customHeight="1" spans="1:13">
      <c r="A1" s="11" t="s">
        <v>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1" customFormat="1" ht="10" customHeight="1" spans="2:13">
      <c r="B2" s="9"/>
      <c r="M2" s="10"/>
    </row>
    <row r="3" s="1" customFormat="1" ht="15" customHeight="1" spans="1:13">
      <c r="A3" s="13" t="s">
        <v>1</v>
      </c>
      <c r="B3" s="13" t="s">
        <v>2</v>
      </c>
      <c r="C3" s="14" t="s">
        <v>3</v>
      </c>
      <c r="D3" s="14" t="s">
        <v>4</v>
      </c>
      <c r="E3" s="15" t="s">
        <v>5</v>
      </c>
      <c r="F3" s="16"/>
      <c r="G3" s="16"/>
      <c r="H3" s="16"/>
      <c r="I3" s="16"/>
      <c r="J3" s="37"/>
      <c r="K3" s="14" t="s">
        <v>6</v>
      </c>
      <c r="L3" s="14" t="s">
        <v>7</v>
      </c>
      <c r="M3" s="14" t="s">
        <v>8</v>
      </c>
    </row>
    <row r="4" s="1" customFormat="1" ht="25" customHeight="1" spans="1:13">
      <c r="A4" s="13"/>
      <c r="B4" s="13"/>
      <c r="C4" s="14"/>
      <c r="D4" s="14"/>
      <c r="E4" s="14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4"/>
      <c r="L4" s="14"/>
      <c r="M4" s="14"/>
    </row>
    <row r="5" s="1" customFormat="1" ht="24" customHeight="1" spans="1:13">
      <c r="A5" s="17" t="s">
        <v>15</v>
      </c>
      <c r="B5" s="18"/>
      <c r="C5" s="17"/>
      <c r="D5" s="14"/>
      <c r="E5" s="14">
        <f t="shared" ref="E5:J5" si="0">SUM(E6+E8+E11+E15+E23+E26)</f>
        <v>1491.28</v>
      </c>
      <c r="F5" s="14">
        <f t="shared" si="0"/>
        <v>326.6</v>
      </c>
      <c r="G5" s="14">
        <f t="shared" si="0"/>
        <v>90</v>
      </c>
      <c r="H5" s="14">
        <f t="shared" si="0"/>
        <v>294</v>
      </c>
      <c r="I5" s="14">
        <f t="shared" si="0"/>
        <v>710</v>
      </c>
      <c r="J5" s="14">
        <f t="shared" si="0"/>
        <v>70.68</v>
      </c>
      <c r="K5" s="14"/>
      <c r="L5" s="14"/>
      <c r="M5" s="14"/>
    </row>
    <row r="6" s="1" customFormat="1" ht="24" customHeight="1" spans="1:13">
      <c r="A6" s="17" t="s">
        <v>16</v>
      </c>
      <c r="B6" s="18"/>
      <c r="C6" s="17"/>
      <c r="D6" s="14"/>
      <c r="E6" s="14">
        <f t="shared" ref="E6:J6" si="1">SUM(E7)</f>
        <v>10</v>
      </c>
      <c r="F6" s="14">
        <f t="shared" si="1"/>
        <v>10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/>
      <c r="L6" s="14"/>
      <c r="M6" s="14"/>
    </row>
    <row r="7" s="49" customFormat="1" ht="36" customHeight="1" spans="1:13">
      <c r="A7" s="51">
        <v>1</v>
      </c>
      <c r="B7" s="52" t="s">
        <v>17</v>
      </c>
      <c r="C7" s="52" t="s">
        <v>18</v>
      </c>
      <c r="D7" s="51" t="s">
        <v>19</v>
      </c>
      <c r="E7" s="51">
        <f>SUM(F7:J7)</f>
        <v>10</v>
      </c>
      <c r="F7" s="51">
        <v>10</v>
      </c>
      <c r="G7" s="51"/>
      <c r="H7" s="51"/>
      <c r="I7" s="51"/>
      <c r="J7" s="51"/>
      <c r="K7" s="52" t="s">
        <v>20</v>
      </c>
      <c r="L7" s="52" t="s">
        <v>21</v>
      </c>
      <c r="M7" s="51" t="s">
        <v>22</v>
      </c>
    </row>
    <row r="8" s="50" customFormat="1" ht="24" customHeight="1" spans="1:13">
      <c r="A8" s="53" t="s">
        <v>23</v>
      </c>
      <c r="B8" s="54"/>
      <c r="C8" s="55"/>
      <c r="D8" s="14"/>
      <c r="E8" s="14">
        <f t="shared" ref="E8:J8" si="2">SUM(E9:E10)</f>
        <v>235</v>
      </c>
      <c r="F8" s="14">
        <f t="shared" si="2"/>
        <v>0</v>
      </c>
      <c r="G8" s="14">
        <f t="shared" si="2"/>
        <v>90</v>
      </c>
      <c r="H8" s="14">
        <f t="shared" si="2"/>
        <v>0</v>
      </c>
      <c r="I8" s="14">
        <f t="shared" si="2"/>
        <v>100</v>
      </c>
      <c r="J8" s="14">
        <f t="shared" si="2"/>
        <v>45</v>
      </c>
      <c r="K8" s="14"/>
      <c r="L8" s="14"/>
      <c r="M8" s="14"/>
    </row>
    <row r="9" s="49" customFormat="1" ht="24" spans="1:13">
      <c r="A9" s="51">
        <v>1</v>
      </c>
      <c r="B9" s="52" t="s">
        <v>24</v>
      </c>
      <c r="C9" s="52" t="s">
        <v>25</v>
      </c>
      <c r="D9" s="51" t="s">
        <v>26</v>
      </c>
      <c r="E9" s="51">
        <f>SUM(F9:J9)</f>
        <v>195</v>
      </c>
      <c r="F9" s="51"/>
      <c r="G9" s="51">
        <v>50</v>
      </c>
      <c r="H9" s="51"/>
      <c r="I9" s="51">
        <v>100</v>
      </c>
      <c r="J9" s="51">
        <v>45</v>
      </c>
      <c r="K9" s="52" t="s">
        <v>27</v>
      </c>
      <c r="L9" s="52" t="s">
        <v>28</v>
      </c>
      <c r="M9" s="51" t="s">
        <v>29</v>
      </c>
    </row>
    <row r="10" s="49" customFormat="1" ht="40" customHeight="1" spans="1:13">
      <c r="A10" s="51">
        <v>2</v>
      </c>
      <c r="B10" s="52" t="s">
        <v>30</v>
      </c>
      <c r="C10" s="52" t="s">
        <v>31</v>
      </c>
      <c r="D10" s="51" t="s">
        <v>19</v>
      </c>
      <c r="E10" s="51">
        <f>SUM(F10:J10)</f>
        <v>40</v>
      </c>
      <c r="F10" s="51"/>
      <c r="G10" s="51">
        <v>40</v>
      </c>
      <c r="H10" s="51"/>
      <c r="I10" s="51"/>
      <c r="J10" s="51"/>
      <c r="K10" s="52" t="s">
        <v>20</v>
      </c>
      <c r="L10" s="52" t="s">
        <v>21</v>
      </c>
      <c r="M10" s="51" t="s">
        <v>22</v>
      </c>
    </row>
    <row r="11" s="50" customFormat="1" ht="24" customHeight="1" spans="1:13">
      <c r="A11" s="53" t="s">
        <v>32</v>
      </c>
      <c r="B11" s="56"/>
      <c r="C11" s="56"/>
      <c r="D11" s="55"/>
      <c r="E11" s="14">
        <f t="shared" ref="E11:J11" si="3">SUM(E12:E14)</f>
        <v>316.6</v>
      </c>
      <c r="F11" s="14">
        <f t="shared" si="3"/>
        <v>316.6</v>
      </c>
      <c r="G11" s="14">
        <f t="shared" si="3"/>
        <v>0</v>
      </c>
      <c r="H11" s="14">
        <f t="shared" si="3"/>
        <v>0</v>
      </c>
      <c r="I11" s="14">
        <f t="shared" si="3"/>
        <v>0</v>
      </c>
      <c r="J11" s="14">
        <f t="shared" si="3"/>
        <v>0</v>
      </c>
      <c r="K11" s="13"/>
      <c r="L11" s="13"/>
      <c r="M11" s="14"/>
    </row>
    <row r="12" s="49" customFormat="1" ht="38" customHeight="1" spans="1:13">
      <c r="A12" s="51">
        <v>1</v>
      </c>
      <c r="B12" s="52" t="s">
        <v>33</v>
      </c>
      <c r="C12" s="52" t="s">
        <v>34</v>
      </c>
      <c r="D12" s="51" t="s">
        <v>19</v>
      </c>
      <c r="E12" s="51">
        <f>SUM(F12:J12)</f>
        <v>300</v>
      </c>
      <c r="F12" s="51">
        <v>300</v>
      </c>
      <c r="G12" s="51"/>
      <c r="H12" s="51"/>
      <c r="I12" s="51"/>
      <c r="J12" s="51"/>
      <c r="K12" s="20" t="s">
        <v>35</v>
      </c>
      <c r="L12" s="52" t="s">
        <v>36</v>
      </c>
      <c r="M12" s="51" t="s">
        <v>37</v>
      </c>
    </row>
    <row r="13" s="49" customFormat="1" ht="24" customHeight="1" spans="1:13">
      <c r="A13" s="51">
        <v>2</v>
      </c>
      <c r="B13" s="52" t="s">
        <v>38</v>
      </c>
      <c r="C13" s="52" t="s">
        <v>39</v>
      </c>
      <c r="D13" s="51" t="s">
        <v>19</v>
      </c>
      <c r="E13" s="51">
        <f>SUM(F13:J13)</f>
        <v>13.6</v>
      </c>
      <c r="F13" s="51">
        <v>13.6</v>
      </c>
      <c r="G13" s="51"/>
      <c r="H13" s="51"/>
      <c r="I13" s="51"/>
      <c r="J13" s="51"/>
      <c r="K13" s="52" t="s">
        <v>27</v>
      </c>
      <c r="L13" s="52" t="s">
        <v>28</v>
      </c>
      <c r="M13" s="51" t="s">
        <v>29</v>
      </c>
    </row>
    <row r="14" s="49" customFormat="1" ht="24" customHeight="1" spans="1:13">
      <c r="A14" s="51">
        <v>3</v>
      </c>
      <c r="B14" s="52" t="s">
        <v>40</v>
      </c>
      <c r="C14" s="52" t="s">
        <v>41</v>
      </c>
      <c r="D14" s="51" t="s">
        <v>19</v>
      </c>
      <c r="E14" s="51">
        <f>SUM(F14:J14)</f>
        <v>3</v>
      </c>
      <c r="F14" s="51">
        <v>3</v>
      </c>
      <c r="G14" s="51"/>
      <c r="H14" s="51"/>
      <c r="I14" s="51"/>
      <c r="J14" s="51"/>
      <c r="K14" s="52" t="s">
        <v>27</v>
      </c>
      <c r="L14" s="52" t="s">
        <v>28</v>
      </c>
      <c r="M14" s="51" t="s">
        <v>29</v>
      </c>
    </row>
    <row r="15" s="1" customFormat="1" ht="24" customHeight="1" spans="1:13">
      <c r="A15" s="17" t="s">
        <v>42</v>
      </c>
      <c r="B15" s="18"/>
      <c r="C15" s="17"/>
      <c r="D15" s="17"/>
      <c r="E15" s="14">
        <f t="shared" ref="E15:J15" si="4">SUM(E16+E20)</f>
        <v>144</v>
      </c>
      <c r="F15" s="14">
        <f t="shared" si="4"/>
        <v>0</v>
      </c>
      <c r="G15" s="14">
        <f t="shared" si="4"/>
        <v>0</v>
      </c>
      <c r="H15" s="14">
        <f t="shared" si="4"/>
        <v>144</v>
      </c>
      <c r="I15" s="14">
        <f t="shared" si="4"/>
        <v>0</v>
      </c>
      <c r="J15" s="14">
        <f t="shared" si="4"/>
        <v>0</v>
      </c>
      <c r="K15" s="14"/>
      <c r="L15" s="14"/>
      <c r="M15" s="14"/>
    </row>
    <row r="16" s="4" customFormat="1" ht="24" customHeight="1" spans="1:13">
      <c r="A16" s="20">
        <v>1</v>
      </c>
      <c r="B16" s="28" t="s">
        <v>43</v>
      </c>
      <c r="C16" s="28"/>
      <c r="D16" s="29"/>
      <c r="E16" s="51">
        <f t="shared" ref="E16:E22" si="5">SUM(F16:J16)</f>
        <v>130</v>
      </c>
      <c r="F16" s="51"/>
      <c r="G16" s="51"/>
      <c r="H16" s="51">
        <f>SUM(H17+H18+H19)</f>
        <v>130</v>
      </c>
      <c r="I16" s="51">
        <f>SUM(I17+I18+I19)</f>
        <v>0</v>
      </c>
      <c r="J16" s="51">
        <f>SUM(J17+J18+J19)</f>
        <v>0</v>
      </c>
      <c r="K16" s="35"/>
      <c r="L16" s="42"/>
      <c r="M16" s="42"/>
    </row>
    <row r="17" s="4" customFormat="1" ht="30" customHeight="1" spans="1:13">
      <c r="A17" s="20">
        <v>1.1</v>
      </c>
      <c r="B17" s="29" t="s">
        <v>44</v>
      </c>
      <c r="C17" s="29" t="s">
        <v>45</v>
      </c>
      <c r="D17" s="29" t="s">
        <v>19</v>
      </c>
      <c r="E17" s="51">
        <f t="shared" si="5"/>
        <v>20</v>
      </c>
      <c r="F17" s="51"/>
      <c r="G17" s="51"/>
      <c r="H17" s="19">
        <v>20</v>
      </c>
      <c r="I17" s="19"/>
      <c r="J17" s="19"/>
      <c r="K17" s="52" t="s">
        <v>20</v>
      </c>
      <c r="L17" s="52" t="s">
        <v>21</v>
      </c>
      <c r="M17" s="51" t="s">
        <v>22</v>
      </c>
    </row>
    <row r="18" s="4" customFormat="1" ht="27" customHeight="1" spans="1:13">
      <c r="A18" s="20">
        <v>1.2</v>
      </c>
      <c r="B18" s="29" t="s">
        <v>46</v>
      </c>
      <c r="C18" s="29" t="s">
        <v>47</v>
      </c>
      <c r="D18" s="29" t="s">
        <v>19</v>
      </c>
      <c r="E18" s="51">
        <f t="shared" si="5"/>
        <v>10</v>
      </c>
      <c r="F18" s="51"/>
      <c r="G18" s="51"/>
      <c r="H18" s="19">
        <v>10</v>
      </c>
      <c r="I18" s="19"/>
      <c r="J18" s="19"/>
      <c r="K18" s="52" t="s">
        <v>20</v>
      </c>
      <c r="L18" s="52" t="s">
        <v>21</v>
      </c>
      <c r="M18" s="51" t="s">
        <v>22</v>
      </c>
    </row>
    <row r="19" s="4" customFormat="1" ht="135" customHeight="1" spans="1:13">
      <c r="A19" s="20">
        <v>1.3</v>
      </c>
      <c r="B19" s="29" t="s">
        <v>48</v>
      </c>
      <c r="C19" s="29" t="s">
        <v>49</v>
      </c>
      <c r="D19" s="29" t="s">
        <v>50</v>
      </c>
      <c r="E19" s="51">
        <f t="shared" si="5"/>
        <v>100</v>
      </c>
      <c r="F19" s="51"/>
      <c r="G19" s="51"/>
      <c r="H19" s="19">
        <v>100</v>
      </c>
      <c r="I19" s="19"/>
      <c r="J19" s="19"/>
      <c r="K19" s="52" t="s">
        <v>20</v>
      </c>
      <c r="L19" s="52" t="s">
        <v>21</v>
      </c>
      <c r="M19" s="51" t="s">
        <v>22</v>
      </c>
    </row>
    <row r="20" s="4" customFormat="1" ht="24" customHeight="1" spans="1:13">
      <c r="A20" s="20">
        <v>2</v>
      </c>
      <c r="B20" s="30" t="s">
        <v>51</v>
      </c>
      <c r="C20" s="31"/>
      <c r="D20" s="29"/>
      <c r="E20" s="51">
        <f t="shared" si="5"/>
        <v>14</v>
      </c>
      <c r="F20" s="51"/>
      <c r="G20" s="51"/>
      <c r="H20" s="51">
        <f>SUM(H21+H22)</f>
        <v>14</v>
      </c>
      <c r="I20" s="51">
        <f>SUM(I21+I22)</f>
        <v>0</v>
      </c>
      <c r="J20" s="51">
        <f>SUM(J21+J22)</f>
        <v>0</v>
      </c>
      <c r="K20" s="43"/>
      <c r="L20" s="42"/>
      <c r="M20" s="42"/>
    </row>
    <row r="21" s="4" customFormat="1" ht="29" customHeight="1" spans="1:13">
      <c r="A21" s="20">
        <v>2.1</v>
      </c>
      <c r="B21" s="29" t="s">
        <v>52</v>
      </c>
      <c r="C21" s="20" t="s">
        <v>53</v>
      </c>
      <c r="D21" s="29" t="s">
        <v>19</v>
      </c>
      <c r="E21" s="51">
        <f t="shared" si="5"/>
        <v>10</v>
      </c>
      <c r="F21" s="51"/>
      <c r="G21" s="51"/>
      <c r="H21" s="19">
        <v>10</v>
      </c>
      <c r="I21" s="19"/>
      <c r="J21" s="19"/>
      <c r="K21" s="52" t="s">
        <v>20</v>
      </c>
      <c r="L21" s="52" t="s">
        <v>21</v>
      </c>
      <c r="M21" s="51" t="s">
        <v>22</v>
      </c>
    </row>
    <row r="22" s="4" customFormat="1" ht="40" customHeight="1" spans="1:13">
      <c r="A22" s="20">
        <v>2.2</v>
      </c>
      <c r="B22" s="29" t="s">
        <v>54</v>
      </c>
      <c r="C22" s="29" t="s">
        <v>55</v>
      </c>
      <c r="D22" s="29" t="s">
        <v>19</v>
      </c>
      <c r="E22" s="51">
        <f t="shared" si="5"/>
        <v>4</v>
      </c>
      <c r="F22" s="51"/>
      <c r="G22" s="51"/>
      <c r="H22" s="51">
        <v>4</v>
      </c>
      <c r="I22" s="51"/>
      <c r="J22" s="51"/>
      <c r="K22" s="20" t="s">
        <v>35</v>
      </c>
      <c r="L22" s="29" t="s">
        <v>28</v>
      </c>
      <c r="M22" s="29" t="s">
        <v>29</v>
      </c>
    </row>
    <row r="23" s="5" customFormat="1" ht="24" customHeight="1" spans="1:13">
      <c r="A23" s="32" t="s">
        <v>56</v>
      </c>
      <c r="B23" s="22"/>
      <c r="C23" s="33"/>
      <c r="D23" s="34"/>
      <c r="E23" s="14">
        <f t="shared" ref="E23:J23" si="6">SUM(E24:E25)</f>
        <v>175.68</v>
      </c>
      <c r="F23" s="14">
        <f t="shared" si="6"/>
        <v>0</v>
      </c>
      <c r="G23" s="14">
        <f t="shared" si="6"/>
        <v>0</v>
      </c>
      <c r="H23" s="14">
        <f t="shared" si="6"/>
        <v>150</v>
      </c>
      <c r="I23" s="14">
        <f t="shared" si="6"/>
        <v>0</v>
      </c>
      <c r="J23" s="14">
        <f t="shared" si="6"/>
        <v>25.68</v>
      </c>
      <c r="K23" s="38"/>
      <c r="L23" s="34"/>
      <c r="M23" s="34"/>
    </row>
    <row r="24" s="4" customFormat="1" ht="90" customHeight="1" spans="1:13">
      <c r="A24" s="20">
        <v>1</v>
      </c>
      <c r="B24" s="29" t="s">
        <v>57</v>
      </c>
      <c r="C24" s="20" t="s">
        <v>58</v>
      </c>
      <c r="D24" s="29" t="s">
        <v>59</v>
      </c>
      <c r="E24" s="51">
        <f>SUM(F24:J24)</f>
        <v>105.68</v>
      </c>
      <c r="F24" s="51"/>
      <c r="G24" s="51"/>
      <c r="H24" s="19">
        <v>80</v>
      </c>
      <c r="I24" s="19"/>
      <c r="J24" s="19">
        <v>25.68</v>
      </c>
      <c r="K24" s="52" t="s">
        <v>20</v>
      </c>
      <c r="L24" s="52" t="s">
        <v>21</v>
      </c>
      <c r="M24" s="51" t="s">
        <v>22</v>
      </c>
    </row>
    <row r="25" s="6" customFormat="1" ht="92" customHeight="1" spans="1:13">
      <c r="A25" s="20">
        <v>2</v>
      </c>
      <c r="B25" s="29" t="s">
        <v>60</v>
      </c>
      <c r="C25" s="29" t="s">
        <v>61</v>
      </c>
      <c r="D25" s="29" t="s">
        <v>62</v>
      </c>
      <c r="E25" s="51">
        <f>SUM(F25:J25)</f>
        <v>70</v>
      </c>
      <c r="F25" s="51"/>
      <c r="G25" s="51"/>
      <c r="H25" s="19">
        <v>70</v>
      </c>
      <c r="I25" s="19"/>
      <c r="J25" s="19"/>
      <c r="K25" s="52" t="s">
        <v>20</v>
      </c>
      <c r="L25" s="52" t="s">
        <v>21</v>
      </c>
      <c r="M25" s="51" t="s">
        <v>22</v>
      </c>
    </row>
    <row r="26" s="7" customFormat="1" ht="24" customHeight="1" spans="1:13">
      <c r="A26" s="32" t="s">
        <v>63</v>
      </c>
      <c r="B26" s="22"/>
      <c r="C26" s="33"/>
      <c r="D26" s="34"/>
      <c r="E26" s="14">
        <f t="shared" ref="E26:J26" si="7">SUM(E27:E40)</f>
        <v>610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610</v>
      </c>
      <c r="J26" s="14">
        <f t="shared" si="7"/>
        <v>0</v>
      </c>
      <c r="K26" s="43"/>
      <c r="L26" s="42"/>
      <c r="M26" s="42"/>
    </row>
    <row r="27" s="6" customFormat="1" ht="223" customHeight="1" spans="1:13">
      <c r="A27" s="20">
        <v>1</v>
      </c>
      <c r="B27" s="29" t="s">
        <v>64</v>
      </c>
      <c r="C27" s="29" t="s">
        <v>65</v>
      </c>
      <c r="D27" s="29" t="s">
        <v>19</v>
      </c>
      <c r="E27" s="51">
        <f t="shared" ref="E27:E32" si="8">SUM(F27:J27)</f>
        <v>90</v>
      </c>
      <c r="F27" s="51"/>
      <c r="G27" s="51"/>
      <c r="H27" s="19"/>
      <c r="I27" s="19">
        <v>90</v>
      </c>
      <c r="J27" s="19"/>
      <c r="K27" s="20" t="s">
        <v>35</v>
      </c>
      <c r="L27" s="29" t="s">
        <v>28</v>
      </c>
      <c r="M27" s="29" t="s">
        <v>29</v>
      </c>
    </row>
    <row r="28" s="4" customFormat="1" ht="24" customHeight="1" spans="1:13">
      <c r="A28" s="20">
        <v>2</v>
      </c>
      <c r="B28" s="20" t="s">
        <v>66</v>
      </c>
      <c r="C28" s="20" t="s">
        <v>67</v>
      </c>
      <c r="D28" s="29" t="s">
        <v>19</v>
      </c>
      <c r="E28" s="51">
        <f t="shared" si="8"/>
        <v>40</v>
      </c>
      <c r="F28" s="51"/>
      <c r="G28" s="51"/>
      <c r="H28" s="20"/>
      <c r="I28" s="20">
        <v>40</v>
      </c>
      <c r="J28" s="20"/>
      <c r="K28" s="20" t="s">
        <v>35</v>
      </c>
      <c r="L28" s="29" t="s">
        <v>28</v>
      </c>
      <c r="M28" s="29" t="s">
        <v>29</v>
      </c>
    </row>
    <row r="29" s="4" customFormat="1" ht="24" customHeight="1" spans="1:13">
      <c r="A29" s="20">
        <v>3</v>
      </c>
      <c r="B29" s="20" t="s">
        <v>68</v>
      </c>
      <c r="C29" s="20" t="s">
        <v>69</v>
      </c>
      <c r="D29" s="29" t="s">
        <v>19</v>
      </c>
      <c r="E29" s="51">
        <f t="shared" si="8"/>
        <v>44</v>
      </c>
      <c r="F29" s="51"/>
      <c r="G29" s="51"/>
      <c r="H29" s="20"/>
      <c r="I29" s="20">
        <v>44</v>
      </c>
      <c r="J29" s="20"/>
      <c r="K29" s="20" t="s">
        <v>35</v>
      </c>
      <c r="L29" s="29" t="s">
        <v>28</v>
      </c>
      <c r="M29" s="29" t="s">
        <v>29</v>
      </c>
    </row>
    <row r="30" ht="24" customHeight="1" spans="1:13">
      <c r="A30" s="20">
        <v>4</v>
      </c>
      <c r="B30" s="52" t="s">
        <v>70</v>
      </c>
      <c r="C30" s="52" t="s">
        <v>71</v>
      </c>
      <c r="D30" s="51" t="s">
        <v>19</v>
      </c>
      <c r="E30" s="51">
        <f t="shared" si="8"/>
        <v>10</v>
      </c>
      <c r="F30" s="51"/>
      <c r="G30" s="51"/>
      <c r="H30" s="51"/>
      <c r="I30" s="51">
        <v>10</v>
      </c>
      <c r="J30" s="51"/>
      <c r="K30" s="20" t="s">
        <v>35</v>
      </c>
      <c r="L30" s="29" t="s">
        <v>28</v>
      </c>
      <c r="M30" s="29" t="s">
        <v>29</v>
      </c>
    </row>
    <row r="31" ht="137" customHeight="1" spans="1:13">
      <c r="A31" s="20">
        <v>5</v>
      </c>
      <c r="B31" s="52" t="s">
        <v>72</v>
      </c>
      <c r="C31" s="52" t="s">
        <v>73</v>
      </c>
      <c r="D31" s="52" t="s">
        <v>74</v>
      </c>
      <c r="E31" s="51">
        <f t="shared" si="8"/>
        <v>100</v>
      </c>
      <c r="F31" s="51"/>
      <c r="G31" s="51"/>
      <c r="H31" s="51"/>
      <c r="I31" s="51">
        <v>100</v>
      </c>
      <c r="J31" s="51"/>
      <c r="K31" s="52" t="s">
        <v>20</v>
      </c>
      <c r="L31" s="52" t="s">
        <v>21</v>
      </c>
      <c r="M31" s="51" t="s">
        <v>22</v>
      </c>
    </row>
    <row r="32" ht="29" customHeight="1" spans="1:13">
      <c r="A32" s="20">
        <v>6</v>
      </c>
      <c r="B32" s="52" t="s">
        <v>75</v>
      </c>
      <c r="C32" s="52" t="s">
        <v>76</v>
      </c>
      <c r="D32" s="52" t="s">
        <v>77</v>
      </c>
      <c r="E32" s="51">
        <f t="shared" si="8"/>
        <v>100</v>
      </c>
      <c r="F32" s="51"/>
      <c r="G32" s="51"/>
      <c r="H32" s="51"/>
      <c r="I32" s="51">
        <v>100</v>
      </c>
      <c r="J32" s="51"/>
      <c r="K32" s="52" t="s">
        <v>20</v>
      </c>
      <c r="L32" s="52" t="s">
        <v>21</v>
      </c>
      <c r="M32" s="51" t="s">
        <v>22</v>
      </c>
    </row>
    <row r="33" ht="24" customHeight="1" spans="1:13">
      <c r="A33" s="20">
        <v>7</v>
      </c>
      <c r="B33" s="52" t="s">
        <v>78</v>
      </c>
      <c r="C33" s="52" t="s">
        <v>79</v>
      </c>
      <c r="D33" s="52" t="s">
        <v>19</v>
      </c>
      <c r="E33" s="51">
        <f t="shared" ref="E33:E40" si="9">SUM(F33:J33)</f>
        <v>70</v>
      </c>
      <c r="F33" s="51"/>
      <c r="G33" s="51"/>
      <c r="H33" s="51"/>
      <c r="I33" s="51">
        <v>70</v>
      </c>
      <c r="J33" s="51"/>
      <c r="K33" s="52" t="s">
        <v>20</v>
      </c>
      <c r="L33" s="52" t="s">
        <v>21</v>
      </c>
      <c r="M33" s="51" t="s">
        <v>22</v>
      </c>
    </row>
    <row r="34" ht="24" customHeight="1" spans="1:13">
      <c r="A34" s="20">
        <v>8</v>
      </c>
      <c r="B34" s="52" t="s">
        <v>80</v>
      </c>
      <c r="C34" s="52" t="s">
        <v>81</v>
      </c>
      <c r="D34" s="52" t="s">
        <v>19</v>
      </c>
      <c r="E34" s="51">
        <f t="shared" si="9"/>
        <v>10</v>
      </c>
      <c r="F34" s="51"/>
      <c r="G34" s="51"/>
      <c r="H34" s="51"/>
      <c r="I34" s="51">
        <v>10</v>
      </c>
      <c r="J34" s="51"/>
      <c r="K34" s="52" t="s">
        <v>20</v>
      </c>
      <c r="L34" s="52" t="s">
        <v>21</v>
      </c>
      <c r="M34" s="51" t="s">
        <v>22</v>
      </c>
    </row>
    <row r="35" ht="57" customHeight="1" spans="1:13">
      <c r="A35" s="20">
        <v>9</v>
      </c>
      <c r="B35" s="52" t="s">
        <v>82</v>
      </c>
      <c r="C35" s="51" t="s">
        <v>83</v>
      </c>
      <c r="D35" s="52" t="s">
        <v>84</v>
      </c>
      <c r="E35" s="51">
        <f t="shared" si="9"/>
        <v>30</v>
      </c>
      <c r="F35" s="51"/>
      <c r="G35" s="51"/>
      <c r="H35" s="51"/>
      <c r="I35" s="51">
        <v>30</v>
      </c>
      <c r="J35" s="51"/>
      <c r="K35" s="20" t="s">
        <v>35</v>
      </c>
      <c r="L35" s="52" t="s">
        <v>36</v>
      </c>
      <c r="M35" s="51" t="s">
        <v>37</v>
      </c>
    </row>
    <row r="36" ht="179" customHeight="1" spans="1:13">
      <c r="A36" s="20">
        <v>10</v>
      </c>
      <c r="B36" s="52" t="s">
        <v>85</v>
      </c>
      <c r="C36" s="51" t="s">
        <v>86</v>
      </c>
      <c r="D36" s="52" t="s">
        <v>87</v>
      </c>
      <c r="E36" s="51">
        <f t="shared" si="9"/>
        <v>60</v>
      </c>
      <c r="F36" s="51"/>
      <c r="G36" s="51"/>
      <c r="H36" s="51"/>
      <c r="I36" s="51">
        <v>60</v>
      </c>
      <c r="J36" s="51"/>
      <c r="K36" s="20" t="s">
        <v>35</v>
      </c>
      <c r="L36" s="52" t="s">
        <v>36</v>
      </c>
      <c r="M36" s="51" t="s">
        <v>37</v>
      </c>
    </row>
    <row r="37" ht="42" customHeight="1" spans="1:13">
      <c r="A37" s="20">
        <v>11</v>
      </c>
      <c r="B37" s="52" t="s">
        <v>88</v>
      </c>
      <c r="C37" s="52" t="s">
        <v>89</v>
      </c>
      <c r="D37" s="52" t="s">
        <v>19</v>
      </c>
      <c r="E37" s="51">
        <f t="shared" si="9"/>
        <v>10</v>
      </c>
      <c r="F37" s="51"/>
      <c r="G37" s="51"/>
      <c r="H37" s="51"/>
      <c r="I37" s="51">
        <v>10</v>
      </c>
      <c r="J37" s="51"/>
      <c r="K37" s="52" t="s">
        <v>20</v>
      </c>
      <c r="L37" s="52" t="s">
        <v>21</v>
      </c>
      <c r="M37" s="51" t="s">
        <v>22</v>
      </c>
    </row>
    <row r="38" ht="45" customHeight="1" spans="1:13">
      <c r="A38" s="20">
        <v>12</v>
      </c>
      <c r="B38" s="52" t="s">
        <v>90</v>
      </c>
      <c r="C38" s="52" t="s">
        <v>91</v>
      </c>
      <c r="D38" s="52" t="s">
        <v>92</v>
      </c>
      <c r="E38" s="51">
        <f t="shared" si="9"/>
        <v>20</v>
      </c>
      <c r="F38" s="51"/>
      <c r="G38" s="51"/>
      <c r="H38" s="51"/>
      <c r="I38" s="51">
        <v>20</v>
      </c>
      <c r="J38" s="51"/>
      <c r="K38" s="52" t="s">
        <v>20</v>
      </c>
      <c r="L38" s="52" t="s">
        <v>21</v>
      </c>
      <c r="M38" s="51" t="s">
        <v>22</v>
      </c>
    </row>
    <row r="39" ht="81" customHeight="1" spans="1:13">
      <c r="A39" s="20">
        <v>13</v>
      </c>
      <c r="B39" s="52" t="s">
        <v>93</v>
      </c>
      <c r="C39" s="52" t="s">
        <v>94</v>
      </c>
      <c r="D39" s="52" t="s">
        <v>95</v>
      </c>
      <c r="E39" s="51">
        <f t="shared" si="9"/>
        <v>6</v>
      </c>
      <c r="F39" s="57"/>
      <c r="G39" s="57"/>
      <c r="H39" s="57"/>
      <c r="I39" s="51">
        <v>6</v>
      </c>
      <c r="J39" s="57"/>
      <c r="K39" s="52" t="s">
        <v>20</v>
      </c>
      <c r="L39" s="52" t="s">
        <v>21</v>
      </c>
      <c r="M39" s="51" t="s">
        <v>22</v>
      </c>
    </row>
    <row r="40" ht="24" spans="1:13">
      <c r="A40" s="20">
        <v>14</v>
      </c>
      <c r="B40" s="52" t="s">
        <v>96</v>
      </c>
      <c r="C40" s="52" t="s">
        <v>97</v>
      </c>
      <c r="D40" s="52" t="s">
        <v>98</v>
      </c>
      <c r="E40" s="51">
        <f t="shared" si="9"/>
        <v>20</v>
      </c>
      <c r="F40" s="57"/>
      <c r="G40" s="57"/>
      <c r="H40" s="57"/>
      <c r="I40" s="51">
        <v>20</v>
      </c>
      <c r="J40" s="57"/>
      <c r="K40" s="52" t="s">
        <v>20</v>
      </c>
      <c r="L40" s="52" t="s">
        <v>21</v>
      </c>
      <c r="M40" s="51" t="s">
        <v>22</v>
      </c>
    </row>
  </sheetData>
  <mergeCells count="17">
    <mergeCell ref="A1:M1"/>
    <mergeCell ref="E3:J3"/>
    <mergeCell ref="A5:C5"/>
    <mergeCell ref="A8:C8"/>
    <mergeCell ref="A11:D11"/>
    <mergeCell ref="A15:D15"/>
    <mergeCell ref="B16:C16"/>
    <mergeCell ref="B20:C20"/>
    <mergeCell ref="A23:C23"/>
    <mergeCell ref="A26:C26"/>
    <mergeCell ref="A3:A4"/>
    <mergeCell ref="B3:B4"/>
    <mergeCell ref="C3:C4"/>
    <mergeCell ref="D3:D4"/>
    <mergeCell ref="K3:K4"/>
    <mergeCell ref="L3:L4"/>
    <mergeCell ref="M3:M4"/>
  </mergeCells>
  <pageMargins left="0.393055555555556" right="0.156944444444444" top="0.472222222222222" bottom="0.432638888888889" header="0.314583333333333" footer="0.196527777777778"/>
  <pageSetup paperSize="9" orientation="landscape" horizontalDpi="600"/>
  <headerFooter>
    <oddFooter>&amp;C&amp;"楷体"&amp;10第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pane ySplit="4" topLeftCell="A5" activePane="bottomLeft" state="frozen"/>
      <selection/>
      <selection pane="bottomLeft" activeCell="T9" sqref="T9"/>
    </sheetView>
  </sheetViews>
  <sheetFormatPr defaultColWidth="9" defaultRowHeight="13.5"/>
  <cols>
    <col min="1" max="1" width="4.625" style="1" customWidth="1"/>
    <col min="2" max="2" width="15.25" style="9" customWidth="1"/>
    <col min="3" max="3" width="27" style="1" customWidth="1"/>
    <col min="4" max="4" width="29.625" style="1" customWidth="1"/>
    <col min="5" max="5" width="8.125" style="1" customWidth="1"/>
    <col min="6" max="6" width="6.125" style="1" customWidth="1"/>
    <col min="7" max="7" width="5.875" style="1" customWidth="1"/>
    <col min="8" max="8" width="5.5" style="1" customWidth="1"/>
    <col min="9" max="9" width="5.875" style="1" customWidth="1"/>
    <col min="10" max="10" width="6.5" style="1" customWidth="1"/>
    <col min="11" max="11" width="9.375" style="1" customWidth="1"/>
    <col min="12" max="12" width="13.5" style="1" customWidth="1"/>
    <col min="13" max="13" width="8" style="10" customWidth="1"/>
    <col min="14" max="16384" width="9" style="1"/>
  </cols>
  <sheetData>
    <row r="1" s="1" customFormat="1" ht="24" customHeight="1" spans="1:13">
      <c r="A1" s="11" t="s">
        <v>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1" customFormat="1" ht="10" customHeight="1" spans="2:13">
      <c r="B2" s="9"/>
      <c r="M2" s="10"/>
    </row>
    <row r="3" s="1" customFormat="1" ht="15" customHeight="1" spans="1:13">
      <c r="A3" s="13" t="s">
        <v>1</v>
      </c>
      <c r="B3" s="13" t="s">
        <v>2</v>
      </c>
      <c r="C3" s="14" t="s">
        <v>3</v>
      </c>
      <c r="D3" s="14" t="s">
        <v>4</v>
      </c>
      <c r="E3" s="15" t="s">
        <v>5</v>
      </c>
      <c r="F3" s="16"/>
      <c r="G3" s="16"/>
      <c r="H3" s="16"/>
      <c r="I3" s="16"/>
      <c r="J3" s="37"/>
      <c r="K3" s="14" t="s">
        <v>6</v>
      </c>
      <c r="L3" s="14" t="s">
        <v>7</v>
      </c>
      <c r="M3" s="14" t="s">
        <v>8</v>
      </c>
    </row>
    <row r="4" s="1" customFormat="1" ht="25" customHeight="1" spans="1:13">
      <c r="A4" s="13"/>
      <c r="B4" s="13"/>
      <c r="C4" s="14"/>
      <c r="D4" s="14"/>
      <c r="E4" s="14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99</v>
      </c>
      <c r="K4" s="14"/>
      <c r="L4" s="14"/>
      <c r="M4" s="14"/>
    </row>
    <row r="5" s="1" customFormat="1" ht="24" customHeight="1" spans="1:13">
      <c r="A5" s="17" t="s">
        <v>100</v>
      </c>
      <c r="B5" s="18"/>
      <c r="C5" s="17"/>
      <c r="D5" s="14"/>
      <c r="E5" s="14">
        <f t="shared" ref="E5:J5" si="0">SUM(E6+E8+E11+E15+E22+E25+E27)</f>
        <v>1775.57</v>
      </c>
      <c r="F5" s="14">
        <f t="shared" si="0"/>
        <v>326.6</v>
      </c>
      <c r="G5" s="14">
        <f t="shared" si="0"/>
        <v>90</v>
      </c>
      <c r="H5" s="14">
        <f t="shared" si="0"/>
        <v>331</v>
      </c>
      <c r="I5" s="14">
        <f t="shared" si="0"/>
        <v>700</v>
      </c>
      <c r="J5" s="14">
        <f t="shared" si="0"/>
        <v>327.97</v>
      </c>
      <c r="K5" s="14"/>
      <c r="L5" s="14"/>
      <c r="M5" s="14"/>
    </row>
    <row r="6" s="1" customFormat="1" ht="24" customHeight="1" spans="1:13">
      <c r="A6" s="17" t="s">
        <v>16</v>
      </c>
      <c r="B6" s="18"/>
      <c r="C6" s="17"/>
      <c r="D6" s="14"/>
      <c r="E6" s="14">
        <f t="shared" ref="E6:J6" si="1">SUM(E7)</f>
        <v>10</v>
      </c>
      <c r="F6" s="14">
        <f t="shared" si="1"/>
        <v>10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/>
      <c r="L6" s="14"/>
      <c r="M6" s="14"/>
    </row>
    <row r="7" s="2" customFormat="1" ht="39" customHeight="1" spans="1:13">
      <c r="A7" s="19">
        <v>1</v>
      </c>
      <c r="B7" s="20" t="s">
        <v>17</v>
      </c>
      <c r="C7" s="20" t="s">
        <v>101</v>
      </c>
      <c r="D7" s="19" t="s">
        <v>19</v>
      </c>
      <c r="E7" s="19">
        <f t="shared" ref="E7:E10" si="2">SUM(F7:J7)</f>
        <v>10</v>
      </c>
      <c r="F7" s="19">
        <v>10</v>
      </c>
      <c r="G7" s="19"/>
      <c r="H7" s="19"/>
      <c r="I7" s="19"/>
      <c r="J7" s="19"/>
      <c r="K7" s="20" t="s">
        <v>20</v>
      </c>
      <c r="L7" s="20" t="s">
        <v>21</v>
      </c>
      <c r="M7" s="19" t="s">
        <v>22</v>
      </c>
    </row>
    <row r="8" s="3" customFormat="1" ht="24" customHeight="1" spans="1:13">
      <c r="A8" s="21" t="s">
        <v>23</v>
      </c>
      <c r="B8" s="22"/>
      <c r="C8" s="23"/>
      <c r="D8" s="24"/>
      <c r="E8" s="24">
        <f t="shared" ref="E8:J8" si="3">SUM(E9:E10)</f>
        <v>220</v>
      </c>
      <c r="F8" s="24">
        <f t="shared" si="3"/>
        <v>0</v>
      </c>
      <c r="G8" s="24">
        <f t="shared" si="3"/>
        <v>90</v>
      </c>
      <c r="H8" s="24">
        <f t="shared" si="3"/>
        <v>0</v>
      </c>
      <c r="I8" s="24">
        <f t="shared" si="3"/>
        <v>90</v>
      </c>
      <c r="J8" s="24">
        <f t="shared" si="3"/>
        <v>40</v>
      </c>
      <c r="K8" s="24"/>
      <c r="L8" s="24"/>
      <c r="M8" s="24"/>
    </row>
    <row r="9" s="2" customFormat="1" ht="101" customHeight="1" spans="1:13">
      <c r="A9" s="19">
        <v>1</v>
      </c>
      <c r="B9" s="20" t="s">
        <v>24</v>
      </c>
      <c r="C9" s="20" t="s">
        <v>102</v>
      </c>
      <c r="D9" s="20" t="s">
        <v>103</v>
      </c>
      <c r="E9" s="19">
        <f t="shared" si="2"/>
        <v>180</v>
      </c>
      <c r="F9" s="19"/>
      <c r="G9" s="19">
        <v>50</v>
      </c>
      <c r="H9" s="19"/>
      <c r="I9" s="19">
        <v>90</v>
      </c>
      <c r="J9" s="19">
        <v>40</v>
      </c>
      <c r="K9" s="20" t="s">
        <v>27</v>
      </c>
      <c r="L9" s="20" t="s">
        <v>104</v>
      </c>
      <c r="M9" s="19" t="s">
        <v>29</v>
      </c>
    </row>
    <row r="10" s="2" customFormat="1" ht="54" customHeight="1" spans="1:13">
      <c r="A10" s="19">
        <v>2</v>
      </c>
      <c r="B10" s="20" t="s">
        <v>30</v>
      </c>
      <c r="C10" s="20" t="s">
        <v>105</v>
      </c>
      <c r="D10" s="19" t="s">
        <v>19</v>
      </c>
      <c r="E10" s="19">
        <f t="shared" si="2"/>
        <v>40</v>
      </c>
      <c r="F10" s="19"/>
      <c r="G10" s="19">
        <v>40</v>
      </c>
      <c r="H10" s="19"/>
      <c r="I10" s="19"/>
      <c r="J10" s="19"/>
      <c r="K10" s="20" t="s">
        <v>20</v>
      </c>
      <c r="L10" s="20" t="s">
        <v>21</v>
      </c>
      <c r="M10" s="19" t="s">
        <v>22</v>
      </c>
    </row>
    <row r="11" s="3" customFormat="1" ht="24" customHeight="1" spans="1:13">
      <c r="A11" s="21" t="s">
        <v>106</v>
      </c>
      <c r="B11" s="25"/>
      <c r="C11" s="25"/>
      <c r="D11" s="23"/>
      <c r="E11" s="24">
        <f t="shared" ref="E11:J11" si="4">SUM(E12:E14)</f>
        <v>316.6</v>
      </c>
      <c r="F11" s="24">
        <f t="shared" si="4"/>
        <v>316.6</v>
      </c>
      <c r="G11" s="24">
        <f t="shared" si="4"/>
        <v>0</v>
      </c>
      <c r="H11" s="24">
        <f t="shared" si="4"/>
        <v>0</v>
      </c>
      <c r="I11" s="24">
        <f t="shared" si="4"/>
        <v>0</v>
      </c>
      <c r="J11" s="24">
        <f t="shared" si="4"/>
        <v>0</v>
      </c>
      <c r="K11" s="38"/>
      <c r="L11" s="38"/>
      <c r="M11" s="24"/>
    </row>
    <row r="12" s="2" customFormat="1" ht="53" customHeight="1" spans="1:13">
      <c r="A12" s="19">
        <v>1</v>
      </c>
      <c r="B12" s="20" t="s">
        <v>33</v>
      </c>
      <c r="C12" s="20" t="s">
        <v>107</v>
      </c>
      <c r="D12" s="19" t="s">
        <v>19</v>
      </c>
      <c r="E12" s="19">
        <f t="shared" ref="E12:E14" si="5">SUM(F12:J12)</f>
        <v>300</v>
      </c>
      <c r="F12" s="19">
        <v>300</v>
      </c>
      <c r="G12" s="19"/>
      <c r="H12" s="19"/>
      <c r="I12" s="19"/>
      <c r="J12" s="19"/>
      <c r="K12" s="20" t="s">
        <v>35</v>
      </c>
      <c r="L12" s="20" t="s">
        <v>36</v>
      </c>
      <c r="M12" s="19" t="s">
        <v>37</v>
      </c>
    </row>
    <row r="13" s="2" customFormat="1" ht="116" customHeight="1" spans="1:13">
      <c r="A13" s="19">
        <v>2</v>
      </c>
      <c r="B13" s="20" t="s">
        <v>108</v>
      </c>
      <c r="C13" s="20" t="s">
        <v>109</v>
      </c>
      <c r="D13" s="19" t="s">
        <v>110</v>
      </c>
      <c r="E13" s="19">
        <f t="shared" si="5"/>
        <v>13.6</v>
      </c>
      <c r="F13" s="19">
        <v>13.6</v>
      </c>
      <c r="G13" s="19"/>
      <c r="H13" s="19"/>
      <c r="I13" s="19"/>
      <c r="J13" s="19"/>
      <c r="K13" s="39" t="s">
        <v>27</v>
      </c>
      <c r="L13" s="39" t="s">
        <v>104</v>
      </c>
      <c r="M13" s="40" t="s">
        <v>29</v>
      </c>
    </row>
    <row r="14" s="2" customFormat="1" ht="57" customHeight="1" spans="1:13">
      <c r="A14" s="19">
        <v>3</v>
      </c>
      <c r="B14" s="20" t="s">
        <v>111</v>
      </c>
      <c r="C14" s="20" t="s">
        <v>112</v>
      </c>
      <c r="D14" s="19" t="s">
        <v>19</v>
      </c>
      <c r="E14" s="19">
        <f t="shared" si="5"/>
        <v>3</v>
      </c>
      <c r="F14" s="19">
        <v>3</v>
      </c>
      <c r="G14" s="19"/>
      <c r="H14" s="19"/>
      <c r="I14" s="19"/>
      <c r="J14" s="19"/>
      <c r="K14" s="36"/>
      <c r="L14" s="36"/>
      <c r="M14" s="41"/>
    </row>
    <row r="15" s="4" customFormat="1" ht="24" customHeight="1" spans="1:13">
      <c r="A15" s="26" t="s">
        <v>113</v>
      </c>
      <c r="B15" s="27"/>
      <c r="C15" s="26"/>
      <c r="D15" s="26"/>
      <c r="E15" s="24">
        <f t="shared" ref="E15:J15" si="6">SUM(E16+E20)</f>
        <v>229.29</v>
      </c>
      <c r="F15" s="24">
        <f t="shared" si="6"/>
        <v>0</v>
      </c>
      <c r="G15" s="24">
        <f t="shared" si="6"/>
        <v>0</v>
      </c>
      <c r="H15" s="24">
        <f t="shared" si="6"/>
        <v>140</v>
      </c>
      <c r="I15" s="24">
        <f t="shared" si="6"/>
        <v>0</v>
      </c>
      <c r="J15" s="24">
        <f t="shared" si="6"/>
        <v>89.29</v>
      </c>
      <c r="K15" s="24"/>
      <c r="L15" s="24"/>
      <c r="M15" s="24"/>
    </row>
    <row r="16" s="4" customFormat="1" ht="24" customHeight="1" spans="1:13">
      <c r="A16" s="20">
        <v>1</v>
      </c>
      <c r="B16" s="28" t="s">
        <v>43</v>
      </c>
      <c r="C16" s="28"/>
      <c r="D16" s="29"/>
      <c r="E16" s="19">
        <f t="shared" ref="E16:J16" si="7">SUM(E17:E19)</f>
        <v>219.29</v>
      </c>
      <c r="F16" s="19">
        <f t="shared" si="7"/>
        <v>0</v>
      </c>
      <c r="G16" s="19">
        <f t="shared" si="7"/>
        <v>0</v>
      </c>
      <c r="H16" s="19">
        <f t="shared" si="7"/>
        <v>130</v>
      </c>
      <c r="I16" s="19">
        <f t="shared" si="7"/>
        <v>0</v>
      </c>
      <c r="J16" s="19">
        <f t="shared" si="7"/>
        <v>89.29</v>
      </c>
      <c r="K16" s="35"/>
      <c r="L16" s="42"/>
      <c r="M16" s="42"/>
    </row>
    <row r="17" s="4" customFormat="1" ht="41" customHeight="1" spans="1:13">
      <c r="A17" s="20">
        <v>1.1</v>
      </c>
      <c r="B17" s="29" t="s">
        <v>44</v>
      </c>
      <c r="C17" s="29" t="s">
        <v>114</v>
      </c>
      <c r="D17" s="29" t="s">
        <v>115</v>
      </c>
      <c r="E17" s="19">
        <f t="shared" ref="E16:E22" si="8">SUM(F17:J17)</f>
        <v>20</v>
      </c>
      <c r="F17" s="19"/>
      <c r="G17" s="19"/>
      <c r="H17" s="19">
        <v>20</v>
      </c>
      <c r="I17" s="19"/>
      <c r="J17" s="19"/>
      <c r="K17" s="39" t="s">
        <v>20</v>
      </c>
      <c r="L17" s="39" t="s">
        <v>21</v>
      </c>
      <c r="M17" s="40" t="s">
        <v>22</v>
      </c>
    </row>
    <row r="18" s="4" customFormat="1" ht="41" customHeight="1" spans="1:13">
      <c r="A18" s="20">
        <v>1.2</v>
      </c>
      <c r="B18" s="29" t="s">
        <v>46</v>
      </c>
      <c r="C18" s="29" t="s">
        <v>116</v>
      </c>
      <c r="D18" s="29" t="s">
        <v>117</v>
      </c>
      <c r="E18" s="19">
        <f t="shared" si="8"/>
        <v>10</v>
      </c>
      <c r="F18" s="19"/>
      <c r="G18" s="19"/>
      <c r="H18" s="19">
        <v>10</v>
      </c>
      <c r="I18" s="19"/>
      <c r="J18" s="19"/>
      <c r="K18" s="36"/>
      <c r="L18" s="36"/>
      <c r="M18" s="41"/>
    </row>
    <row r="19" s="4" customFormat="1" ht="262" customHeight="1" spans="1:13">
      <c r="A19" s="20">
        <v>1.3</v>
      </c>
      <c r="B19" s="29" t="s">
        <v>48</v>
      </c>
      <c r="C19" s="29" t="s">
        <v>118</v>
      </c>
      <c r="D19" s="29" t="s">
        <v>119</v>
      </c>
      <c r="E19" s="19">
        <f t="shared" si="8"/>
        <v>189.29</v>
      </c>
      <c r="F19" s="19"/>
      <c r="G19" s="19"/>
      <c r="H19" s="19">
        <v>100</v>
      </c>
      <c r="I19" s="19"/>
      <c r="J19" s="19">
        <v>89.29</v>
      </c>
      <c r="K19" s="20" t="s">
        <v>20</v>
      </c>
      <c r="L19" s="20" t="s">
        <v>21</v>
      </c>
      <c r="M19" s="19" t="s">
        <v>22</v>
      </c>
    </row>
    <row r="20" s="4" customFormat="1" ht="24" customHeight="1" spans="1:13">
      <c r="A20" s="20">
        <v>2</v>
      </c>
      <c r="B20" s="30" t="s">
        <v>120</v>
      </c>
      <c r="C20" s="31"/>
      <c r="D20" s="29"/>
      <c r="E20" s="19">
        <f t="shared" ref="E20:J20" si="9">SUM(E21)</f>
        <v>10</v>
      </c>
      <c r="F20" s="19">
        <f t="shared" si="9"/>
        <v>0</v>
      </c>
      <c r="G20" s="19">
        <f t="shared" si="9"/>
        <v>0</v>
      </c>
      <c r="H20" s="19">
        <f t="shared" si="9"/>
        <v>10</v>
      </c>
      <c r="I20" s="19">
        <f t="shared" si="9"/>
        <v>0</v>
      </c>
      <c r="J20" s="19">
        <f t="shared" si="9"/>
        <v>0</v>
      </c>
      <c r="K20" s="43"/>
      <c r="L20" s="42"/>
      <c r="M20" s="42"/>
    </row>
    <row r="21" s="4" customFormat="1" ht="75" customHeight="1" spans="1:13">
      <c r="A21" s="20">
        <v>2.1</v>
      </c>
      <c r="B21" s="29" t="s">
        <v>52</v>
      </c>
      <c r="C21" s="20" t="s">
        <v>121</v>
      </c>
      <c r="D21" s="29" t="s">
        <v>19</v>
      </c>
      <c r="E21" s="19">
        <f t="shared" si="8"/>
        <v>10</v>
      </c>
      <c r="F21" s="19"/>
      <c r="G21" s="19"/>
      <c r="H21" s="19">
        <v>10</v>
      </c>
      <c r="I21" s="19"/>
      <c r="J21" s="19"/>
      <c r="K21" s="20" t="s">
        <v>20</v>
      </c>
      <c r="L21" s="20" t="s">
        <v>21</v>
      </c>
      <c r="M21" s="19" t="s">
        <v>22</v>
      </c>
    </row>
    <row r="22" s="5" customFormat="1" ht="24" customHeight="1" spans="1:13">
      <c r="A22" s="32" t="s">
        <v>56</v>
      </c>
      <c r="B22" s="22"/>
      <c r="C22" s="33"/>
      <c r="D22" s="34"/>
      <c r="E22" s="24">
        <f t="shared" ref="E22:J22" si="10">SUM(E23:E24)</f>
        <v>259.68</v>
      </c>
      <c r="F22" s="24">
        <f t="shared" si="10"/>
        <v>0</v>
      </c>
      <c r="G22" s="24">
        <f t="shared" si="10"/>
        <v>0</v>
      </c>
      <c r="H22" s="24">
        <f t="shared" si="10"/>
        <v>150</v>
      </c>
      <c r="I22" s="24">
        <f t="shared" si="10"/>
        <v>0</v>
      </c>
      <c r="J22" s="24">
        <f t="shared" si="10"/>
        <v>109.68</v>
      </c>
      <c r="K22" s="38"/>
      <c r="L22" s="34"/>
      <c r="M22" s="34"/>
    </row>
    <row r="23" s="4" customFormat="1" ht="90" customHeight="1" spans="1:13">
      <c r="A23" s="20">
        <v>1</v>
      </c>
      <c r="B23" s="29" t="s">
        <v>57</v>
      </c>
      <c r="C23" s="20" t="s">
        <v>122</v>
      </c>
      <c r="D23" s="29" t="s">
        <v>59</v>
      </c>
      <c r="E23" s="19">
        <f>SUM(F23:J23)</f>
        <v>105.68</v>
      </c>
      <c r="F23" s="19"/>
      <c r="G23" s="19"/>
      <c r="H23" s="19">
        <v>80</v>
      </c>
      <c r="I23" s="19"/>
      <c r="J23" s="19">
        <v>25.68</v>
      </c>
      <c r="K23" s="39" t="s">
        <v>20</v>
      </c>
      <c r="L23" s="39" t="s">
        <v>21</v>
      </c>
      <c r="M23" s="40" t="s">
        <v>22</v>
      </c>
    </row>
    <row r="24" s="6" customFormat="1" ht="150" customHeight="1" spans="1:13">
      <c r="A24" s="20">
        <v>2</v>
      </c>
      <c r="B24" s="29" t="s">
        <v>60</v>
      </c>
      <c r="C24" s="29" t="s">
        <v>123</v>
      </c>
      <c r="D24" s="29" t="s">
        <v>124</v>
      </c>
      <c r="E24" s="19">
        <f>SUM(F24:J24)</f>
        <v>154</v>
      </c>
      <c r="F24" s="19"/>
      <c r="G24" s="19"/>
      <c r="H24" s="19">
        <v>70</v>
      </c>
      <c r="I24" s="19"/>
      <c r="J24" s="19">
        <v>84</v>
      </c>
      <c r="K24" s="36"/>
      <c r="L24" s="36"/>
      <c r="M24" s="41"/>
    </row>
    <row r="25" s="7" customFormat="1" ht="24" customHeight="1" spans="1:13">
      <c r="A25" s="27" t="s">
        <v>125</v>
      </c>
      <c r="B25" s="27"/>
      <c r="C25" s="27"/>
      <c r="D25" s="34"/>
      <c r="E25" s="24">
        <f t="shared" ref="E25:J25" si="11">SUM(E26)</f>
        <v>41</v>
      </c>
      <c r="F25" s="24">
        <f t="shared" si="11"/>
        <v>0</v>
      </c>
      <c r="G25" s="24">
        <f t="shared" si="11"/>
        <v>0</v>
      </c>
      <c r="H25" s="24">
        <f t="shared" si="11"/>
        <v>41</v>
      </c>
      <c r="I25" s="24">
        <f t="shared" si="11"/>
        <v>0</v>
      </c>
      <c r="J25" s="24">
        <f t="shared" si="11"/>
        <v>0</v>
      </c>
      <c r="K25" s="38"/>
      <c r="L25" s="38"/>
      <c r="M25" s="24"/>
    </row>
    <row r="26" s="6" customFormat="1" ht="116" customHeight="1" spans="1:13">
      <c r="A26" s="20">
        <v>1</v>
      </c>
      <c r="B26" s="29" t="s">
        <v>126</v>
      </c>
      <c r="C26" s="29" t="s">
        <v>127</v>
      </c>
      <c r="D26" s="29" t="s">
        <v>128</v>
      </c>
      <c r="E26" s="19">
        <f>SUM(F26:J26)</f>
        <v>41</v>
      </c>
      <c r="F26" s="19"/>
      <c r="G26" s="19"/>
      <c r="H26" s="19">
        <v>41</v>
      </c>
      <c r="I26" s="19"/>
      <c r="J26" s="19"/>
      <c r="K26" s="20" t="s">
        <v>20</v>
      </c>
      <c r="L26" s="20" t="s">
        <v>21</v>
      </c>
      <c r="M26" s="19" t="s">
        <v>22</v>
      </c>
    </row>
    <row r="27" s="7" customFormat="1" ht="24" customHeight="1" spans="1:13">
      <c r="A27" s="32" t="s">
        <v>129</v>
      </c>
      <c r="B27" s="22"/>
      <c r="C27" s="33"/>
      <c r="D27" s="34"/>
      <c r="E27" s="24">
        <f>SUM(E28+E33+E34+E35+E36+E37+E38+E39+E40+E41+E42+E43+E44+E45)</f>
        <v>699</v>
      </c>
      <c r="F27" s="24">
        <f t="shared" ref="E27:J27" si="12">SUM(F28+F33+F34+F35+F36+F37+F38+F39+F40+F41+F42+F43+F44+F45)</f>
        <v>0</v>
      </c>
      <c r="G27" s="24">
        <f t="shared" si="12"/>
        <v>0</v>
      </c>
      <c r="H27" s="24">
        <f t="shared" si="12"/>
        <v>0</v>
      </c>
      <c r="I27" s="24">
        <f t="shared" si="12"/>
        <v>610</v>
      </c>
      <c r="J27" s="24">
        <f t="shared" si="12"/>
        <v>89</v>
      </c>
      <c r="K27" s="43"/>
      <c r="L27" s="42"/>
      <c r="M27" s="42"/>
    </row>
    <row r="28" s="6" customFormat="1" ht="24" customHeight="1" spans="1:13">
      <c r="A28" s="20">
        <v>1</v>
      </c>
      <c r="B28" s="30" t="s">
        <v>130</v>
      </c>
      <c r="C28" s="31"/>
      <c r="D28" s="29"/>
      <c r="E28" s="19">
        <f t="shared" ref="E28:J28" si="13">SUM(E29:E32)</f>
        <v>90</v>
      </c>
      <c r="F28" s="19">
        <f t="shared" si="13"/>
        <v>0</v>
      </c>
      <c r="G28" s="19">
        <f t="shared" si="13"/>
        <v>0</v>
      </c>
      <c r="H28" s="19">
        <f t="shared" si="13"/>
        <v>0</v>
      </c>
      <c r="I28" s="19">
        <f t="shared" si="13"/>
        <v>90</v>
      </c>
      <c r="J28" s="19">
        <f t="shared" si="13"/>
        <v>0</v>
      </c>
      <c r="K28" s="20"/>
      <c r="L28" s="29"/>
      <c r="M28" s="29"/>
    </row>
    <row r="29" s="6" customFormat="1" ht="108" customHeight="1" spans="1:13">
      <c r="A29" s="20">
        <v>1.1</v>
      </c>
      <c r="B29" s="29" t="s">
        <v>131</v>
      </c>
      <c r="C29" s="29" t="s">
        <v>132</v>
      </c>
      <c r="D29" s="29" t="s">
        <v>19</v>
      </c>
      <c r="E29" s="19">
        <f>SUM(F29:J29)</f>
        <v>56</v>
      </c>
      <c r="F29" s="19"/>
      <c r="G29" s="19"/>
      <c r="H29" s="19"/>
      <c r="I29" s="19">
        <v>56</v>
      </c>
      <c r="J29" s="19"/>
      <c r="K29" s="39" t="s">
        <v>35</v>
      </c>
      <c r="L29" s="44" t="s">
        <v>104</v>
      </c>
      <c r="M29" s="44" t="s">
        <v>29</v>
      </c>
    </row>
    <row r="30" s="6" customFormat="1" ht="24" spans="1:13">
      <c r="A30" s="20">
        <v>1.2</v>
      </c>
      <c r="B30" s="29" t="s">
        <v>133</v>
      </c>
      <c r="C30" s="29" t="s">
        <v>134</v>
      </c>
      <c r="D30" s="29" t="s">
        <v>19</v>
      </c>
      <c r="E30" s="19">
        <f>SUM(F30:J30)</f>
        <v>8</v>
      </c>
      <c r="F30" s="19"/>
      <c r="G30" s="19"/>
      <c r="H30" s="19"/>
      <c r="I30" s="19">
        <v>8</v>
      </c>
      <c r="J30" s="19"/>
      <c r="K30" s="45"/>
      <c r="L30" s="46"/>
      <c r="M30" s="46"/>
    </row>
    <row r="31" s="6" customFormat="1" ht="67" customHeight="1" spans="1:13">
      <c r="A31" s="20">
        <v>1.3</v>
      </c>
      <c r="B31" s="29" t="s">
        <v>135</v>
      </c>
      <c r="C31" s="29" t="s">
        <v>136</v>
      </c>
      <c r="D31" s="29" t="s">
        <v>19</v>
      </c>
      <c r="E31" s="19">
        <f>SUM(F31:J31)</f>
        <v>22.4</v>
      </c>
      <c r="F31" s="19"/>
      <c r="G31" s="19"/>
      <c r="H31" s="19"/>
      <c r="I31" s="19">
        <v>22.4</v>
      </c>
      <c r="J31" s="19"/>
      <c r="K31" s="45"/>
      <c r="L31" s="46"/>
      <c r="M31" s="46"/>
    </row>
    <row r="32" s="6" customFormat="1" ht="30" customHeight="1" spans="1:13">
      <c r="A32" s="20">
        <v>1.4</v>
      </c>
      <c r="B32" s="29" t="s">
        <v>137</v>
      </c>
      <c r="C32" s="29" t="s">
        <v>138</v>
      </c>
      <c r="D32" s="29" t="s">
        <v>19</v>
      </c>
      <c r="E32" s="19">
        <f>SUM(F32:J32)</f>
        <v>3.6</v>
      </c>
      <c r="F32" s="19"/>
      <c r="G32" s="19"/>
      <c r="H32" s="19"/>
      <c r="I32" s="19">
        <v>3.6</v>
      </c>
      <c r="J32" s="19"/>
      <c r="K32" s="45"/>
      <c r="L32" s="46"/>
      <c r="M32" s="46"/>
    </row>
    <row r="33" s="4" customFormat="1" ht="24" customHeight="1" spans="1:13">
      <c r="A33" s="20">
        <v>2</v>
      </c>
      <c r="B33" s="20" t="s">
        <v>139</v>
      </c>
      <c r="C33" s="20" t="s">
        <v>140</v>
      </c>
      <c r="D33" s="29" t="s">
        <v>19</v>
      </c>
      <c r="E33" s="19">
        <f>SUM(F33:J33)</f>
        <v>40</v>
      </c>
      <c r="F33" s="19"/>
      <c r="G33" s="19"/>
      <c r="H33" s="20"/>
      <c r="I33" s="20">
        <v>40</v>
      </c>
      <c r="J33" s="20"/>
      <c r="K33" s="45"/>
      <c r="L33" s="46"/>
      <c r="M33" s="46"/>
    </row>
    <row r="34" s="4" customFormat="1" ht="24" customHeight="1" spans="1:13">
      <c r="A34" s="20">
        <v>3</v>
      </c>
      <c r="B34" s="20" t="s">
        <v>68</v>
      </c>
      <c r="C34" s="20" t="s">
        <v>69</v>
      </c>
      <c r="D34" s="29" t="s">
        <v>19</v>
      </c>
      <c r="E34" s="19">
        <f t="shared" ref="E34:E45" si="14">SUM(F34:J34)</f>
        <v>44</v>
      </c>
      <c r="F34" s="19"/>
      <c r="G34" s="19"/>
      <c r="H34" s="20"/>
      <c r="I34" s="20">
        <v>44</v>
      </c>
      <c r="J34" s="20"/>
      <c r="K34" s="45"/>
      <c r="L34" s="46"/>
      <c r="M34" s="46"/>
    </row>
    <row r="35" s="4" customFormat="1" ht="39" customHeight="1" spans="1:13">
      <c r="A35" s="20">
        <v>4</v>
      </c>
      <c r="B35" s="20" t="s">
        <v>70</v>
      </c>
      <c r="C35" s="20" t="s">
        <v>141</v>
      </c>
      <c r="D35" s="19" t="s">
        <v>142</v>
      </c>
      <c r="E35" s="19">
        <f t="shared" si="14"/>
        <v>10</v>
      </c>
      <c r="F35" s="19"/>
      <c r="G35" s="19"/>
      <c r="H35" s="19"/>
      <c r="I35" s="19">
        <v>10</v>
      </c>
      <c r="J35" s="19"/>
      <c r="K35" s="36"/>
      <c r="L35" s="47"/>
      <c r="M35" s="47"/>
    </row>
    <row r="36" s="4" customFormat="1" ht="137" customHeight="1" spans="1:13">
      <c r="A36" s="20">
        <v>5</v>
      </c>
      <c r="B36" s="20" t="s">
        <v>72</v>
      </c>
      <c r="C36" s="20" t="s">
        <v>143</v>
      </c>
      <c r="D36" s="20" t="s">
        <v>144</v>
      </c>
      <c r="E36" s="19">
        <f t="shared" si="14"/>
        <v>157</v>
      </c>
      <c r="F36" s="19"/>
      <c r="G36" s="19"/>
      <c r="H36" s="19"/>
      <c r="I36" s="19">
        <v>100</v>
      </c>
      <c r="J36" s="19">
        <v>57</v>
      </c>
      <c r="K36" s="39" t="s">
        <v>20</v>
      </c>
      <c r="L36" s="39" t="s">
        <v>21</v>
      </c>
      <c r="M36" s="40" t="s">
        <v>22</v>
      </c>
    </row>
    <row r="37" s="4" customFormat="1" ht="29" customHeight="1" spans="1:13">
      <c r="A37" s="20">
        <v>6</v>
      </c>
      <c r="B37" s="20" t="s">
        <v>75</v>
      </c>
      <c r="C37" s="20" t="s">
        <v>145</v>
      </c>
      <c r="D37" s="20" t="s">
        <v>146</v>
      </c>
      <c r="E37" s="19">
        <f t="shared" si="14"/>
        <v>100</v>
      </c>
      <c r="F37" s="19"/>
      <c r="G37" s="19"/>
      <c r="H37" s="19"/>
      <c r="I37" s="19">
        <v>100</v>
      </c>
      <c r="J37" s="19"/>
      <c r="K37" s="45"/>
      <c r="L37" s="45"/>
      <c r="M37" s="48"/>
    </row>
    <row r="38" s="4" customFormat="1" ht="28" customHeight="1" spans="1:13">
      <c r="A38" s="20">
        <v>7</v>
      </c>
      <c r="B38" s="20" t="s">
        <v>78</v>
      </c>
      <c r="C38" s="20" t="s">
        <v>147</v>
      </c>
      <c r="D38" s="20" t="s">
        <v>19</v>
      </c>
      <c r="E38" s="19">
        <f t="shared" si="14"/>
        <v>70</v>
      </c>
      <c r="F38" s="19"/>
      <c r="G38" s="19"/>
      <c r="H38" s="19"/>
      <c r="I38" s="19">
        <v>70</v>
      </c>
      <c r="J38" s="19"/>
      <c r="K38" s="45"/>
      <c r="L38" s="45"/>
      <c r="M38" s="48"/>
    </row>
    <row r="39" s="4" customFormat="1" ht="77" customHeight="1" spans="1:13">
      <c r="A39" s="20">
        <v>8</v>
      </c>
      <c r="B39" s="20" t="s">
        <v>148</v>
      </c>
      <c r="C39" s="20" t="s">
        <v>149</v>
      </c>
      <c r="D39" s="20" t="s">
        <v>19</v>
      </c>
      <c r="E39" s="19">
        <f t="shared" si="14"/>
        <v>10</v>
      </c>
      <c r="F39" s="19"/>
      <c r="G39" s="19"/>
      <c r="H39" s="19"/>
      <c r="I39" s="19">
        <v>10</v>
      </c>
      <c r="J39" s="19"/>
      <c r="K39" s="36"/>
      <c r="L39" s="36"/>
      <c r="M39" s="41"/>
    </row>
    <row r="40" s="4" customFormat="1" ht="335" customHeight="1" spans="1:13">
      <c r="A40" s="20">
        <v>9</v>
      </c>
      <c r="B40" s="20" t="s">
        <v>82</v>
      </c>
      <c r="C40" s="20" t="s">
        <v>150</v>
      </c>
      <c r="D40" s="20" t="s">
        <v>151</v>
      </c>
      <c r="E40" s="19">
        <f t="shared" si="14"/>
        <v>67.8</v>
      </c>
      <c r="F40" s="19"/>
      <c r="G40" s="19"/>
      <c r="H40" s="19"/>
      <c r="I40" s="19">
        <v>50</v>
      </c>
      <c r="J40" s="19">
        <v>17.8</v>
      </c>
      <c r="K40" s="20" t="s">
        <v>35</v>
      </c>
      <c r="L40" s="20" t="s">
        <v>36</v>
      </c>
      <c r="M40" s="19" t="s">
        <v>37</v>
      </c>
    </row>
    <row r="41" s="4" customFormat="1" ht="216" customHeight="1" spans="1:13">
      <c r="A41" s="20">
        <v>10</v>
      </c>
      <c r="B41" s="20" t="s">
        <v>85</v>
      </c>
      <c r="C41" s="20" t="s">
        <v>152</v>
      </c>
      <c r="D41" s="20" t="s">
        <v>153</v>
      </c>
      <c r="E41" s="19">
        <f t="shared" si="14"/>
        <v>49.2</v>
      </c>
      <c r="F41" s="19"/>
      <c r="G41" s="19"/>
      <c r="H41" s="19"/>
      <c r="I41" s="19">
        <v>40</v>
      </c>
      <c r="J41" s="19">
        <v>9.2</v>
      </c>
      <c r="K41" s="20" t="s">
        <v>35</v>
      </c>
      <c r="L41" s="20" t="s">
        <v>36</v>
      </c>
      <c r="M41" s="19" t="s">
        <v>37</v>
      </c>
    </row>
    <row r="42" s="4" customFormat="1" ht="55" customHeight="1" spans="1:13">
      <c r="A42" s="20">
        <v>11</v>
      </c>
      <c r="B42" s="20" t="s">
        <v>154</v>
      </c>
      <c r="C42" s="20" t="s">
        <v>155</v>
      </c>
      <c r="D42" s="20" t="s">
        <v>19</v>
      </c>
      <c r="E42" s="19">
        <f t="shared" si="14"/>
        <v>10</v>
      </c>
      <c r="F42" s="19"/>
      <c r="G42" s="19"/>
      <c r="H42" s="19"/>
      <c r="I42" s="19">
        <v>10</v>
      </c>
      <c r="J42" s="19"/>
      <c r="K42" s="39" t="s">
        <v>20</v>
      </c>
      <c r="L42" s="39" t="s">
        <v>21</v>
      </c>
      <c r="M42" s="40" t="s">
        <v>22</v>
      </c>
    </row>
    <row r="43" s="4" customFormat="1" ht="45" customHeight="1" spans="1:13">
      <c r="A43" s="20">
        <v>12</v>
      </c>
      <c r="B43" s="20" t="s">
        <v>156</v>
      </c>
      <c r="C43" s="20" t="s">
        <v>157</v>
      </c>
      <c r="D43" s="20" t="s">
        <v>158</v>
      </c>
      <c r="E43" s="19">
        <f t="shared" si="14"/>
        <v>6</v>
      </c>
      <c r="F43" s="35"/>
      <c r="G43" s="35"/>
      <c r="H43" s="35"/>
      <c r="I43" s="19">
        <v>6</v>
      </c>
      <c r="J43" s="35"/>
      <c r="K43" s="45"/>
      <c r="L43" s="45"/>
      <c r="M43" s="48"/>
    </row>
    <row r="44" s="4" customFormat="1" ht="62" customHeight="1" spans="1:13">
      <c r="A44" s="20">
        <v>13</v>
      </c>
      <c r="B44" s="20" t="s">
        <v>159</v>
      </c>
      <c r="C44" s="20" t="s">
        <v>160</v>
      </c>
      <c r="D44" s="20" t="s">
        <v>161</v>
      </c>
      <c r="E44" s="19">
        <f t="shared" si="14"/>
        <v>25</v>
      </c>
      <c r="F44" s="35"/>
      <c r="G44" s="35"/>
      <c r="H44" s="35"/>
      <c r="I44" s="19">
        <v>20</v>
      </c>
      <c r="J44" s="19">
        <v>5</v>
      </c>
      <c r="K44" s="45"/>
      <c r="L44" s="45"/>
      <c r="M44" s="48"/>
    </row>
    <row r="45" s="8" customFormat="1" ht="42" customHeight="1" spans="1:13">
      <c r="A45" s="20">
        <v>14</v>
      </c>
      <c r="B45" s="36" t="s">
        <v>162</v>
      </c>
      <c r="C45" s="36" t="s">
        <v>163</v>
      </c>
      <c r="D45" s="36" t="s">
        <v>164</v>
      </c>
      <c r="E45" s="19">
        <f t="shared" si="14"/>
        <v>20</v>
      </c>
      <c r="F45" s="36"/>
      <c r="G45" s="36"/>
      <c r="H45" s="36"/>
      <c r="I45" s="36">
        <v>20</v>
      </c>
      <c r="J45" s="36"/>
      <c r="K45" s="36"/>
      <c r="L45" s="36"/>
      <c r="M45" s="41"/>
    </row>
  </sheetData>
  <mergeCells count="37">
    <mergeCell ref="A1:M1"/>
    <mergeCell ref="E3:J3"/>
    <mergeCell ref="A5:C5"/>
    <mergeCell ref="A8:C8"/>
    <mergeCell ref="A11:D11"/>
    <mergeCell ref="A15:D15"/>
    <mergeCell ref="B16:C16"/>
    <mergeCell ref="B20:C20"/>
    <mergeCell ref="A22:C22"/>
    <mergeCell ref="A25:C25"/>
    <mergeCell ref="A27:C27"/>
    <mergeCell ref="B28:C28"/>
    <mergeCell ref="A3:A4"/>
    <mergeCell ref="B3:B4"/>
    <mergeCell ref="C3:C4"/>
    <mergeCell ref="D3:D4"/>
    <mergeCell ref="K3:K4"/>
    <mergeCell ref="K13:K14"/>
    <mergeCell ref="K17:K18"/>
    <mergeCell ref="K23:K24"/>
    <mergeCell ref="K29:K35"/>
    <mergeCell ref="K36:K39"/>
    <mergeCell ref="K42:K45"/>
    <mergeCell ref="L3:L4"/>
    <mergeCell ref="L13:L14"/>
    <mergeCell ref="L17:L18"/>
    <mergeCell ref="L23:L24"/>
    <mergeCell ref="L29:L35"/>
    <mergeCell ref="L36:L39"/>
    <mergeCell ref="L42:L45"/>
    <mergeCell ref="M3:M4"/>
    <mergeCell ref="M13:M14"/>
    <mergeCell ref="M17:M18"/>
    <mergeCell ref="M23:M24"/>
    <mergeCell ref="M29:M35"/>
    <mergeCell ref="M36:M39"/>
    <mergeCell ref="M42:M45"/>
  </mergeCells>
  <pageMargins left="0.314583333333333" right="0.196527777777778" top="0.432638888888889" bottom="0.511805555555556" header="0.314583333333333" footer="0.314583333333333"/>
  <pageSetup paperSize="9" orientation="landscape" horizontalDpi="600"/>
  <headerFooter>
    <oddFooter>&amp;C&amp;"仿宋"&amp;10第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待定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luoyuanchun</dc:creator>
  <cp:lastModifiedBy>64423</cp:lastModifiedBy>
  <dcterms:created xsi:type="dcterms:W3CDTF">2019-07-02T09:45:00Z</dcterms:created>
  <dcterms:modified xsi:type="dcterms:W3CDTF">2021-03-03T06:45:56Z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