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表二" sheetId="1" r:id="rId1"/>
  </sheets>
  <calcPr calcId="144525"/>
</workbook>
</file>

<file path=xl/sharedStrings.xml><?xml version="1.0" encoding="utf-8"?>
<sst xmlns="http://schemas.openxmlformats.org/spreadsheetml/2006/main" count="1035">
  <si>
    <t>表二</t>
  </si>
  <si>
    <t xml:space="preserve"> </t>
  </si>
  <si>
    <t>2017年一般公共预算支出表</t>
  </si>
  <si>
    <t>单位：万元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</si>
  <si>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</si>
  <si>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</si>
  <si>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</si>
  <si>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</si>
  <si>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</si>
  <si>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</si>
  <si>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</si>
  <si>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</si>
  <si>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</si>
  <si>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</si>
  <si>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</si>
  <si>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</si>
  <si>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</si>
  <si>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</si>
  <si>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</si>
  <si>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</si>
  <si>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</si>
  <si>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</si>
  <si>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</si>
  <si>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</si>
  <si>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</si>
  <si>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</si>
  <si>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</si>
  <si>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</si>
  <si>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</si>
  <si>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</si>
  <si>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</si>
  <si>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</si>
  <si>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</si>
  <si>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</si>
  <si>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</si>
  <si>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</si>
  <si>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</si>
  <si>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</si>
  <si>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</si>
  <si>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</si>
  <si>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</si>
  <si>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</si>
  <si>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</si>
  <si>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</si>
  <si>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</si>
  <si>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</si>
  <si>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</si>
  <si>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</si>
  <si>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</si>
  <si>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</si>
  <si>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</si>
  <si>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</si>
  <si>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</si>
  <si>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</si>
  <si>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</si>
  <si>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</si>
  <si>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</si>
  <si>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</si>
  <si>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</si>
  <si>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</si>
  <si>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</si>
  <si>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</si>
  <si>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</si>
  <si>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</si>
  <si>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</si>
  <si>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</si>
  <si>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</si>
  <si>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</si>
  <si>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</si>
  <si>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</si>
  <si>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</si>
  <si>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</si>
  <si>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</si>
  <si>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</si>
  <si>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</si>
  <si>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</si>
  <si>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</si>
  <si>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</si>
  <si>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</si>
  <si>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</si>
  <si>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</si>
  <si>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</si>
  <si>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</si>
  <si>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</si>
  <si>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</si>
  <si>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</si>
  <si>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</si>
  <si>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</si>
  <si>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</si>
  <si>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</si>
  <si>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</si>
  <si>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</si>
  <si>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</si>
  <si>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</si>
  <si>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</si>
  <si>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</si>
  <si>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</si>
  <si>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</si>
  <si>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</si>
  <si>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</si>
  <si>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</si>
  <si>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</si>
  <si>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</si>
  <si>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</si>
  <si>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</si>
  <si>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</si>
  <si>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</si>
  <si>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</si>
  <si>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</si>
  <si>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</si>
  <si>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</si>
  <si>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</si>
  <si>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</si>
  <si>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</si>
  <si>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</si>
  <si>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</si>
  <si>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</si>
  <si>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</si>
  <si>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</si>
  <si>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</si>
  <si>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</si>
  <si>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</si>
  <si>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</si>
  <si>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</si>
  <si>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</si>
  <si>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</si>
  <si>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</si>
  <si>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</si>
  <si>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</si>
  <si>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</si>
  <si>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</si>
  <si>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</si>
  <si>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</si>
  <si>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</si>
  <si>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</si>
  <si>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</si>
  <si>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</si>
  <si>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</si>
  <si>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</si>
  <si>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</si>
  <si>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</si>
  <si>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</si>
  <si>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</si>
  <si>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</si>
  <si>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</si>
  <si>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</si>
  <si>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</si>
  <si>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</si>
  <si>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</si>
  <si>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</si>
  <si>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</si>
  <si>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</si>
  <si>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</si>
  <si>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</si>
  <si>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</si>
  <si>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</si>
  <si>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</si>
  <si>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</si>
  <si>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</si>
  <si>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</si>
  <si>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</si>
  <si>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</si>
  <si>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</si>
  <si>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</si>
  <si>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</si>
  <si>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</si>
  <si>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</si>
  <si>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</si>
  <si>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</si>
  <si>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</si>
  <si>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</si>
  <si>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</si>
  <si>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</si>
  <si>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</si>
  <si>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</si>
  <si>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</si>
  <si>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</si>
  <si>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</si>
  <si>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</si>
  <si>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</si>
  <si>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</si>
  <si>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</si>
  <si>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</si>
  <si>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</si>
  <si>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</si>
  <si>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</si>
  <si>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</si>
  <si>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</si>
  <si>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</si>
  <si>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</si>
  <si>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</si>
  <si>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</si>
  <si>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</si>
  <si>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</si>
  <si>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</si>
  <si>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</si>
  <si>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</si>
  <si>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</si>
  <si>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</si>
  <si>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</si>
  <si>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</si>
  <si>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</si>
  <si>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</si>
  <si>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</si>
  <si>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</si>
  <si>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</si>
  <si>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</si>
  <si>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</si>
  <si>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</si>
  <si>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</si>
  <si>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</si>
  <si>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</si>
  <si>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</si>
  <si>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</si>
  <si>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</si>
  <si>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</si>
  <si>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</si>
  <si>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</si>
  <si>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</si>
  <si>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</si>
  <si>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</si>
  <si>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</si>
  <si>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</si>
  <si>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</si>
  <si>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</si>
  <si>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</si>
  <si>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</si>
  <si>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</si>
  <si>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</si>
  <si>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</si>
  <si>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</si>
  <si>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</si>
  <si>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</si>
  <si>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</si>
  <si>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</si>
  <si>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</si>
  <si>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</si>
  <si>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</si>
  <si>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</si>
  <si>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</si>
  <si>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</si>
  <si>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</si>
  <si>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</si>
  <si>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</si>
  <si>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</si>
  <si>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</si>
  <si>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</si>
  <si>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</si>
  <si>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</si>
  <si>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</si>
  <si>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</si>
  <si>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</si>
  <si>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</si>
  <si>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</si>
  <si>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</si>
  <si>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</si>
  <si>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</si>
  <si>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</si>
  <si>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</si>
  <si>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</si>
  <si>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</si>
  <si>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</si>
  <si>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</si>
  <si>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</si>
  <si>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</si>
  <si>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</si>
  <si>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</si>
  <si>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</si>
  <si>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</si>
  <si>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</si>
  <si>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</si>
  <si>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</si>
  <si>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</si>
  <si>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</si>
  <si>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</si>
  <si>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</si>
  <si>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</si>
  <si>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</si>
  <si>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</si>
  <si>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</si>
  <si>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</si>
  <si>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</si>
  <si>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</si>
  <si>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</si>
  <si>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</si>
  <si>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</si>
  <si>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</si>
  <si>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</si>
  <si>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</si>
  <si>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</si>
  <si>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</si>
  <si>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</si>
  <si>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</si>
  <si>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</si>
  <si>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</si>
  <si>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</si>
  <si>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</si>
  <si>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</si>
  <si>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</si>
  <si>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</si>
  <si>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</si>
  <si>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</si>
  <si>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</si>
  <si>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</si>
  <si>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</si>
  <si>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</si>
  <si>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</si>
  <si>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</si>
  <si>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</si>
  <si>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</si>
  <si>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</si>
  <si>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</si>
  <si>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</si>
  <si>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</si>
  <si>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</si>
  <si>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</si>
  <si>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</si>
  <si>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</si>
  <si>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</si>
  <si>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</si>
  <si>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</si>
  <si>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</si>
  <si>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</si>
  <si>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</si>
  <si>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</si>
  <si>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</si>
  <si>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</si>
  <si>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</si>
  <si>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</si>
  <si>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</si>
  <si>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</si>
  <si>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</si>
  <si>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</si>
  <si>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</si>
  <si>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</si>
  <si>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</si>
  <si>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</si>
  <si>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</si>
  <si>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</si>
  <si>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</si>
  <si>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</si>
  <si>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</si>
  <si>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</si>
  <si>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</si>
  <si>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</si>
  <si>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</si>
  <si>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</si>
  <si>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</si>
  <si>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</si>
  <si>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</si>
  <si>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</si>
  <si>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</si>
  <si>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</si>
  <si>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</si>
  <si>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</si>
  <si>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</si>
  <si>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</si>
  <si>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</si>
  <si>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</si>
  <si>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</si>
  <si>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</si>
  <si>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</si>
  <si>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</si>
  <si>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</si>
  <si>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</si>
  <si>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</si>
  <si>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</si>
  <si>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</si>
  <si>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</si>
  <si>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</si>
  <si>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</si>
  <si>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</si>
  <si>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</si>
  <si>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</si>
  <si>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</si>
  <si>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</si>
  <si>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</si>
  <si>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</si>
  <si>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</si>
  <si>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</si>
  <si>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</si>
  <si>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</si>
  <si>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</si>
  <si>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</si>
  <si>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</si>
  <si>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</si>
  <si>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</si>
  <si>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</si>
  <si>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</si>
  <si>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</si>
  <si>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</si>
  <si>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</si>
  <si>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</si>
  <si>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</si>
  <si>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</si>
  <si>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</si>
  <si>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</si>
  <si>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</si>
  <si>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</si>
  <si>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</si>
  <si>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</si>
  <si>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</si>
  <si>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</si>
  <si>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</si>
  <si>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</si>
  <si>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</si>
  <si>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</si>
  <si>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</si>
  <si>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</si>
  <si>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</si>
  <si>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</si>
  <si>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</si>
  <si>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</si>
  <si>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</si>
  <si>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</si>
  <si>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</si>
  <si>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</si>
  <si>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</si>
  <si>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</si>
  <si>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</si>
  <si>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</si>
  <si>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</si>
  <si>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</si>
  <si>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</si>
  <si>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</si>
  <si>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</si>
  <si>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</si>
  <si>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</si>
  <si>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</si>
  <si>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</si>
  <si>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</si>
  <si>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</si>
  <si>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</si>
  <si>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</si>
  <si>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</si>
  <si>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</si>
  <si>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</si>
  <si>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</si>
  <si>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</si>
  <si>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</si>
  <si>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</si>
  <si>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</si>
  <si>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</si>
  <si>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</si>
  <si>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</si>
  <si>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</si>
  <si>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</si>
  <si>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</si>
  <si>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</si>
  <si>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</si>
  <si>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</si>
  <si>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</si>
  <si>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</si>
  <si>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</si>
  <si>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</si>
  <si>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</si>
  <si>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</si>
  <si>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</si>
  <si>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</si>
  <si>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</si>
  <si>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</si>
  <si>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</si>
  <si>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</si>
  <si>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</si>
  <si>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</si>
  <si>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</si>
  <si>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</si>
  <si>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</si>
  <si>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</si>
  <si>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</si>
  <si>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</si>
  <si>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</si>
  <si>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</si>
  <si>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</si>
  <si>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</si>
  <si>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</si>
  <si>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</si>
  <si>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</si>
  <si>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</si>
  <si>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</si>
  <si>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</si>
  <si>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</si>
  <si>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</si>
  <si>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</si>
  <si>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</si>
  <si>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</si>
  <si>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</si>
  <si>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</si>
  <si>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</si>
  <si>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</si>
  <si>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</si>
  <si>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</si>
  <si>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</si>
  <si>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</si>
  <si>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</si>
  <si>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</si>
  <si>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</si>
  <si>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</si>
  <si>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</si>
  <si>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</si>
  <si>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</si>
  <si>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</si>
  <si>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</si>
  <si>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</si>
  <si>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</si>
  <si>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</si>
  <si>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</si>
  <si>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</si>
  <si>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</si>
  <si>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</si>
  <si>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</si>
  <si>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</si>
  <si>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</si>
  <si>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</si>
  <si>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</si>
  <si>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</si>
  <si>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</si>
  <si>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</si>
  <si>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</si>
  <si>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</si>
  <si>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</si>
  <si>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</si>
  <si>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</si>
  <si>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</si>
  <si>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</si>
  <si>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</si>
  <si>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</si>
  <si>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</si>
  <si>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</si>
  <si>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</si>
  <si>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</si>
  <si>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</si>
  <si>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</si>
  <si>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</si>
  <si>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</si>
  <si>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</si>
  <si>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</si>
  <si>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</si>
  <si>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</si>
  <si>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</si>
  <si>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</si>
  <si>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</si>
  <si>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</si>
  <si>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</si>
  <si>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</si>
  <si>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</si>
  <si>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</si>
  <si>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</si>
  <si>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</si>
  <si>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</si>
  <si>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</si>
  <si>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</si>
  <si>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</si>
  <si>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</si>
  <si>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</si>
  <si>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</si>
  <si>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</si>
  <si>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</si>
  <si>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</si>
  <si>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</si>
  <si>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</si>
  <si>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</si>
  <si>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</si>
  <si>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</si>
  <si>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</si>
  <si>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</si>
  <si>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</si>
  <si>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</si>
  <si>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</si>
  <si>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</si>
  <si>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</si>
  <si>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</si>
  <si>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</si>
  <si>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</si>
  <si>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</si>
  <si>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</si>
  <si>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</si>
  <si>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</si>
  <si>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</si>
  <si>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</si>
  <si>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</si>
  <si>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</si>
  <si>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</si>
  <si>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</si>
  <si>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</si>
  <si>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</si>
  <si>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</si>
  <si>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</si>
  <si>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</si>
  <si>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</si>
  <si>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</si>
  <si>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</si>
  <si>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</si>
  <si>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</si>
  <si>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</si>
  <si>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</si>
  <si>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</si>
  <si>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</si>
  <si>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</si>
  <si>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</si>
  <si>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</si>
  <si>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</si>
  <si>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</si>
  <si>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</si>
  <si>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</si>
  <si>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</si>
  <si>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</si>
  <si>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</si>
  <si>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</si>
  <si>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</si>
  <si>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</si>
  <si>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</si>
  <si>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</si>
  <si>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</si>
  <si>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</si>
  <si>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</si>
  <si>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</si>
  <si>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</si>
  <si>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</si>
  <si>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</si>
  <si>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</si>
  <si>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</si>
  <si>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</si>
  <si>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</si>
  <si>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</si>
  <si>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</si>
  <si>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</si>
  <si>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</si>
  <si>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</si>
  <si>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</si>
  <si>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</si>
  <si>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</si>
  <si>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</si>
  <si>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</si>
  <si>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</si>
  <si>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</si>
  <si>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</si>
  <si>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</si>
  <si>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</si>
  <si>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</si>
  <si>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</si>
  <si>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</si>
  <si>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</si>
  <si>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</si>
  <si>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</si>
  <si>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</si>
  <si>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</si>
  <si>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</si>
  <si>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</si>
  <si>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</si>
  <si>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</si>
  <si>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</si>
  <si>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</si>
  <si>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</si>
  <si>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</si>
  <si>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</si>
  <si>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</si>
  <si>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</si>
  <si>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</si>
  <si>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</si>
  <si>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</si>
  <si>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</si>
  <si>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</si>
  <si>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</si>
  <si>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</si>
  <si>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</si>
  <si>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</si>
  <si>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</si>
  <si>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</si>
  <si>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</si>
  <si>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</si>
  <si>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</si>
  <si>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</si>
  <si>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</si>
  <si>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</si>
  <si>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</si>
  <si>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</si>
  <si>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</si>
  <si>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</si>
  <si>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</si>
  <si>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</si>
  <si>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</si>
  <si>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</si>
  <si>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</si>
  <si>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</si>
  <si>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</si>
  <si>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</si>
  <si>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</si>
  <si>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</si>
  <si>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</si>
  <si>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</si>
  <si>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</si>
  <si>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</si>
  <si>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</si>
  <si>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</si>
  <si>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</si>
  <si>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</si>
  <si>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</si>
  <si>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</si>
  <si>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</si>
  <si>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</si>
  <si>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</si>
  <si>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</si>
  <si>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</si>
  <si>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</si>
  <si>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</si>
  <si>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</si>
  <si>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</si>
  <si>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</si>
  <si>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</si>
  <si>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</si>
  <si>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</si>
  <si>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</si>
  <si>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</si>
  <si>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</si>
  <si>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</si>
  <si>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</si>
  <si>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</si>
  <si>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</si>
  <si>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</si>
  <si>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</si>
  <si>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</si>
  <si>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</si>
  <si>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</si>
  <si>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</si>
  <si>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</si>
  <si>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</si>
  <si>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</si>
  <si>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</si>
  <si>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</si>
  <si>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</si>
  <si>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</si>
  <si>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</si>
  <si>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</si>
  <si>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</si>
  <si>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</si>
  <si>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</si>
  <si>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</si>
  <si>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</si>
  <si>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</si>
  <si>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</si>
  <si>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</si>
  <si>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</si>
  <si>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</si>
  <si>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</si>
  <si>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</si>
  <si>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</si>
  <si>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</si>
  <si>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</si>
  <si>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</si>
  <si>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</si>
  <si>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</si>
  <si>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</si>
  <si>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</si>
  <si>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</si>
  <si>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</si>
  <si>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</si>
  <si>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</si>
  <si>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</si>
  <si>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</si>
  <si>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</si>
  <si>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</si>
  <si>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</si>
  <si>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</si>
  <si>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</si>
  <si>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</si>
  <si>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</si>
  <si>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</si>
  <si>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</si>
  <si>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</si>
  <si>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</si>
  <si>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</si>
  <si>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</si>
  <si>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</si>
  <si>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</si>
  <si>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</si>
  <si>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</si>
  <si>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</si>
  <si>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</si>
  <si>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</si>
  <si>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</si>
  <si>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</si>
  <si>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</si>
  <si>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</si>
  <si>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</si>
  <si>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</si>
  <si>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</si>
  <si>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</si>
  <si>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</si>
  <si>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</si>
  <si>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</si>
  <si>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</si>
  <si>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</si>
  <si>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</si>
  <si>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</si>
  <si>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</si>
  <si>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</si>
  <si>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</si>
  <si>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</si>
  <si>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</si>
  <si>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</si>
  <si>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</si>
  <si>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</si>
  <si>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</si>
  <si>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</si>
  <si>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</si>
  <si>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</si>
  <si>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</si>
  <si>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</si>
  <si>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</si>
  <si>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</si>
  <si>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</si>
  <si>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</si>
  <si>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</si>
  <si>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</si>
  <si>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</si>
  <si>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</si>
  <si>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</si>
  <si>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</si>
  <si>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</si>
  <si>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</si>
  <si>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</si>
  <si>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</si>
  <si>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</si>
  <si>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</si>
  <si>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</si>
  <si>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</si>
  <si>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</si>
  <si>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</si>
  <si>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</si>
  <si>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</si>
  <si>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</si>
  <si>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</si>
  <si>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</si>
  <si>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</si>
  <si>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</si>
  <si>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</si>
  <si>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</si>
  <si>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</si>
  <si>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</si>
  <si>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</si>
  <si>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</si>
  <si>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</si>
  <si>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</si>
  <si>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</si>
  <si>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</si>
  <si>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</si>
  <si>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</si>
  <si>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</si>
  <si>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</si>
  <si>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</si>
  <si>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</si>
  <si>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</si>
  <si>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</si>
  <si>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</si>
  <si>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</si>
  <si>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</si>
  <si>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</si>
  <si>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</si>
  <si>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</si>
  <si>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</si>
  <si>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</si>
  <si>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</si>
  <si>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</si>
  <si>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</si>
  <si>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</si>
  <si>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</si>
  <si>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</si>
  <si>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</si>
  <si>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</si>
  <si>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</si>
  <si>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</si>
  <si>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</si>
  <si>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</si>
  <si>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</si>
  <si>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</si>
  <si>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</si>
  <si>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</si>
  <si>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</si>
  <si>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</si>
  <si>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</si>
  <si>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</si>
  <si>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</si>
  <si>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</si>
  <si>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</si>
  <si>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</si>
  <si>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</si>
  <si>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</si>
  <si>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</si>
  <si>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</si>
  <si>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</si>
  <si>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</si>
  <si>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</si>
  <si>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</si>
  <si>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</si>
  <si>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</si>
  <si>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</si>
  <si>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</si>
  <si>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</si>
  <si>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</si>
  <si>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</si>
  <si>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</si>
  <si>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</si>
  <si>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</si>
  <si>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</si>
  <si>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</si>
  <si>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</si>
  <si>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</si>
  <si>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</si>
  <si>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</si>
  <si>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</si>
  <si>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</si>
  <si>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</si>
  <si>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</si>
  <si>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</si>
  <si>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</si>
  <si>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</si>
  <si>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</si>
  <si>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</si>
  <si>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</si>
  <si>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</si>
  <si>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</si>
  <si>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</si>
  <si>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</si>
  <si>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</si>
  <si>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</si>
  <si>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</si>
  <si>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</si>
  <si>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</si>
  <si>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</si>
  <si>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</si>
  <si>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</si>
  <si>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</si>
  <si>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</si>
  <si>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</si>
  <si>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</si>
  <si>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</si>
  <si>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</si>
  <si>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</si>
  <si>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</si>
  <si>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</si>
  <si>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</si>
  <si>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</si>
  <si>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</si>
  <si>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</si>
  <si>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</si>
  <si>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</si>
  <si>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</si>
  <si>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</si>
  <si>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</si>
  <si>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</si>
  <si>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</si>
  <si>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</si>
  <si>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</si>
  <si>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</si>
  <si>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</si>
  <si>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</si>
  <si>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</si>
  <si>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</si>
  <si>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</si>
  <si>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</si>
  <si>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</si>
  <si>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</si>
  <si>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</si>
  <si>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</si>
  <si>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</si>
  <si>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</si>
  <si>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</si>
  <si>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</si>
  <si>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</si>
  <si>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</si>
  <si>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</si>
  <si>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</si>
  <si>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</si>
  <si>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</si>
  <si>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</si>
  <si>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</si>
  <si>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</si>
  <si>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</si>
  <si>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</si>
  <si>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</si>
  <si>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</si>
  <si>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</si>
  <si>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</si>
  <si>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</si>
  <si>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</si>
  <si>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</si>
  <si>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</si>
  <si>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</si>
  <si>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</si>
  <si>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</si>
  <si>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</si>
  <si>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</si>
  <si>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</si>
  <si>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</si>
  <si>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</si>
  <si>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</si>
  <si>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</si>
  <si>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</si>
  <si>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</si>
  <si>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</si>
  <si>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</si>
  <si>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</si>
  <si>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</si>
  <si>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</si>
  <si>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</si>
  <si>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</si>
  <si>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</si>
  <si>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</si>
  <si>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</si>
  <si>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</si>
  <si>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</si>
  <si>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</si>
  <si>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</si>
  <si>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</si>
  <si>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</si>
  <si>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</si>
  <si>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</si>
  <si>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</si>
  <si>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</si>
  <si>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</si>
  <si>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</si>
  <si>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</si>
  <si>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</si>
  <si>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</si>
  <si>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</si>
  <si>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</si>
  <si>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</si>
  <si>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新增：二十五债务还本支出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</si>
  <si>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</si>
  <si>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</si>
  <si>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</si>
  <si>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</si>
  <si>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</si>
  <si>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支出合计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</si>
</sst>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  <numFmt numFmtId="178" formatCode="0.00_ "/>
  </numFmts>
  <fonts count="34">
    <font>
      <sz val="12"/>
      <name val="宋体"/>
      <charset val="134"/>
    </font>
    <font>
      <sz val="12"/>
      <name val="黑体"/>
      <charset val="134"/>
    </font>
    <font>
      <b/>
      <sz val="12"/>
      <color theme="9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6"/>
      <name val="黑体"/>
      <charset val="134"/>
    </font>
    <font>
      <b/>
      <sz val="11"/>
      <color theme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17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8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0" borderId="0"/>
    <xf numFmtId="0" fontId="14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vertical="center"/>
    </xf>
    <xf numFmtId="177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1" xfId="0" applyNumberFormat="1" applyFont="1" applyFill="1" applyBorder="1" applyAlignment="1" applyProtection="1">
      <alignment horizontal="left" vertical="center"/>
      <protection locked="0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/>
  <colors>
    <mruColors>
      <color rgb="0031EF5E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26"/>
  <sheetViews>
    <sheetView tabSelected="1" topLeftCell="A1307" workbookViewId="0">
      <selection activeCell="C1243" sqref="C1243"/>
    </sheetView>
  </sheetViews>
  <sheetFormatPr defaultColWidth="9" defaultRowHeight="14.25" outlineLevelCol="4"/>
  <cols>
    <col min="1" max="1" width="44" style="8" customWidth="1"/>
    <col min="2" max="2" width="14.875" style="9" customWidth="1"/>
    <col min="3" max="3" width="13.5" style="10" customWidth="1"/>
    <col min="4" max="4" width="13.875" style="10" customWidth="1"/>
    <col min="5" max="5" width="15" style="8" customWidth="1"/>
    <col min="6" max="16384" width="9" style="8"/>
  </cols>
  <sheetData>
    <row r="1" ht="18" customHeight="1" spans="1:5">
      <c r="A1" s="1" t="s">
        <v>0</v>
      </c>
      <c r="E1" s="11" t="s">
        <v>1</v>
      </c>
    </row>
    <row r="2" s="1" customFormat="1" ht="20.25" spans="1:5">
      <c r="A2" s="12" t="s">
        <v>2</v>
      </c>
      <c r="B2" s="13"/>
      <c r="C2" s="12"/>
      <c r="D2" s="12"/>
      <c r="E2" s="12"/>
    </row>
    <row r="3" ht="20.25" customHeight="1" spans="5:5">
      <c r="E3" s="11" t="s">
        <v>3</v>
      </c>
    </row>
    <row r="4" ht="36" customHeight="1" spans="1:5">
      <c r="A4" s="14" t="s">
        <v>4</v>
      </c>
      <c r="B4" s="15" t="s">
        <v>5</v>
      </c>
      <c r="C4" s="14" t="s">
        <v>6</v>
      </c>
      <c r="D4" s="16" t="s">
        <v>7</v>
      </c>
      <c r="E4" s="14" t="s">
        <v>8</v>
      </c>
    </row>
    <row r="5" s="2" customFormat="1" ht="27" customHeight="1" spans="1:5">
      <c r="A5" s="17" t="s">
        <v>9</v>
      </c>
      <c r="B5" s="18">
        <f>SUM(B6,B18,B27,B39,B51,B62,B73,B85,B94,B104,B119,B128,B139,B151,B161,B174,B181,B188,B197,B203,B210,B218,B225,B231,B237,B243,B249,B255)</f>
        <v>12051</v>
      </c>
      <c r="C5" s="19">
        <f>C6+C18+C27+C39+C51+C62+C73+C85+C104+C119+C151+C174+C181+C197+C203+C210+C218+C225+C231+C237+C255</f>
        <v>8799</v>
      </c>
      <c r="D5" s="20">
        <f>(C5/B5)*100</f>
        <v>73.0146875777944</v>
      </c>
      <c r="E5" s="17"/>
    </row>
    <row r="6" s="3" customFormat="1" ht="20.1" customHeight="1" spans="1:5">
      <c r="A6" s="21" t="s">
        <v>10</v>
      </c>
      <c r="B6" s="18">
        <f>SUM(B7:B17)</f>
        <v>360</v>
      </c>
      <c r="C6" s="19">
        <f>SUM(C7:C17)</f>
        <v>324</v>
      </c>
      <c r="D6" s="20">
        <f t="shared" ref="D6:D69" si="0">(C6/B6)*100</f>
        <v>90</v>
      </c>
      <c r="E6" s="22"/>
    </row>
    <row r="7" ht="20.1" customHeight="1" spans="1:5">
      <c r="A7" s="23" t="s">
        <v>11</v>
      </c>
      <c r="B7" s="18">
        <v>192</v>
      </c>
      <c r="C7" s="24">
        <v>168</v>
      </c>
      <c r="D7" s="20">
        <f t="shared" si="0"/>
        <v>87.5</v>
      </c>
      <c r="E7" s="25"/>
    </row>
    <row r="8" ht="20.1" customHeight="1" spans="1:5">
      <c r="A8" s="23" t="s">
        <v>12</v>
      </c>
      <c r="B8" s="18"/>
      <c r="C8" s="24"/>
      <c r="D8" s="20"/>
      <c r="E8" s="25"/>
    </row>
    <row r="9" ht="20.1" customHeight="1" spans="1:5">
      <c r="A9" s="26" t="s">
        <v>13</v>
      </c>
      <c r="B9" s="18">
        <v>51</v>
      </c>
      <c r="C9" s="24">
        <v>67</v>
      </c>
      <c r="D9" s="20">
        <f t="shared" si="0"/>
        <v>131.372549019608</v>
      </c>
      <c r="E9" s="25"/>
    </row>
    <row r="10" ht="20.1" customHeight="1" spans="1:5">
      <c r="A10" s="26" t="s">
        <v>14</v>
      </c>
      <c r="B10" s="18">
        <v>73</v>
      </c>
      <c r="C10" s="24">
        <v>34</v>
      </c>
      <c r="D10" s="20">
        <f t="shared" si="0"/>
        <v>46.5753424657534</v>
      </c>
      <c r="E10" s="25"/>
    </row>
    <row r="11" ht="20.1" customHeight="1" spans="1:5">
      <c r="A11" s="26" t="s">
        <v>15</v>
      </c>
      <c r="B11" s="18"/>
      <c r="C11" s="24"/>
      <c r="D11" s="20"/>
      <c r="E11" s="25"/>
    </row>
    <row r="12" ht="20.1" customHeight="1" spans="1:5">
      <c r="A12" s="25" t="s">
        <v>16</v>
      </c>
      <c r="B12" s="18">
        <v>3</v>
      </c>
      <c r="C12" s="24">
        <v>3</v>
      </c>
      <c r="D12" s="20">
        <f t="shared" si="0"/>
        <v>100</v>
      </c>
      <c r="E12" s="25"/>
    </row>
    <row r="13" ht="20.1" customHeight="1" spans="1:5">
      <c r="A13" s="25" t="s">
        <v>17</v>
      </c>
      <c r="B13" s="18">
        <v>5</v>
      </c>
      <c r="C13" s="24">
        <v>43</v>
      </c>
      <c r="D13" s="20">
        <f t="shared" si="0"/>
        <v>860</v>
      </c>
      <c r="E13" s="25"/>
    </row>
    <row r="14" ht="20.1" customHeight="1" spans="1:5">
      <c r="A14" s="25" t="s">
        <v>18</v>
      </c>
      <c r="B14" s="18">
        <v>25</v>
      </c>
      <c r="C14" s="24"/>
      <c r="D14" s="20"/>
      <c r="E14" s="25"/>
    </row>
    <row r="15" ht="20.1" customHeight="1" spans="1:5">
      <c r="A15" s="25" t="s">
        <v>19</v>
      </c>
      <c r="B15" s="18"/>
      <c r="C15" s="24"/>
      <c r="D15" s="20"/>
      <c r="E15" s="25"/>
    </row>
    <row r="16" ht="20.1" customHeight="1" spans="1:5">
      <c r="A16" s="25" t="s">
        <v>20</v>
      </c>
      <c r="B16" s="18"/>
      <c r="C16" s="24"/>
      <c r="D16" s="20"/>
      <c r="E16" s="25"/>
    </row>
    <row r="17" ht="20.1" customHeight="1" spans="1:5">
      <c r="A17" s="25" t="s">
        <v>21</v>
      </c>
      <c r="B17" s="18">
        <v>11</v>
      </c>
      <c r="C17" s="24">
        <v>9</v>
      </c>
      <c r="D17" s="20">
        <f t="shared" si="0"/>
        <v>81.8181818181818</v>
      </c>
      <c r="E17" s="25"/>
    </row>
    <row r="18" s="3" customFormat="1" ht="20.1" customHeight="1" spans="1:5">
      <c r="A18" s="21" t="s">
        <v>22</v>
      </c>
      <c r="B18" s="18">
        <f>SUM(B19:B26)</f>
        <v>278</v>
      </c>
      <c r="C18" s="19">
        <f>SUM(C19:C26)</f>
        <v>217</v>
      </c>
      <c r="D18" s="20">
        <f t="shared" si="0"/>
        <v>78.0575539568345</v>
      </c>
      <c r="E18" s="22"/>
    </row>
    <row r="19" ht="20.1" customHeight="1" spans="1:5">
      <c r="A19" s="23" t="s">
        <v>11</v>
      </c>
      <c r="B19" s="18">
        <v>180</v>
      </c>
      <c r="C19" s="24">
        <v>140</v>
      </c>
      <c r="D19" s="20">
        <f t="shared" si="0"/>
        <v>77.7777777777778</v>
      </c>
      <c r="E19" s="25"/>
    </row>
    <row r="20" ht="20.1" customHeight="1" spans="1:5">
      <c r="A20" s="23" t="s">
        <v>12</v>
      </c>
      <c r="B20" s="18"/>
      <c r="C20" s="24"/>
      <c r="D20" s="20"/>
      <c r="E20" s="25"/>
    </row>
    <row r="21" ht="20.1" customHeight="1" spans="1:5">
      <c r="A21" s="26" t="s">
        <v>13</v>
      </c>
      <c r="B21" s="18">
        <v>33</v>
      </c>
      <c r="C21" s="24">
        <v>38</v>
      </c>
      <c r="D21" s="20">
        <f t="shared" si="0"/>
        <v>115.151515151515</v>
      </c>
      <c r="E21" s="25"/>
    </row>
    <row r="22" ht="20.1" customHeight="1" spans="1:5">
      <c r="A22" s="26" t="s">
        <v>23</v>
      </c>
      <c r="B22" s="18">
        <v>32</v>
      </c>
      <c r="C22" s="24">
        <v>16</v>
      </c>
      <c r="D22" s="20">
        <f t="shared" si="0"/>
        <v>50</v>
      </c>
      <c r="E22" s="25"/>
    </row>
    <row r="23" ht="20.1" customHeight="1" spans="1:5">
      <c r="A23" s="26" t="s">
        <v>24</v>
      </c>
      <c r="B23" s="18">
        <v>3</v>
      </c>
      <c r="C23" s="24">
        <v>3</v>
      </c>
      <c r="D23" s="20">
        <f t="shared" si="0"/>
        <v>100</v>
      </c>
      <c r="E23" s="25"/>
    </row>
    <row r="24" ht="20.1" customHeight="1" spans="1:5">
      <c r="A24" s="26" t="s">
        <v>25</v>
      </c>
      <c r="B24" s="18"/>
      <c r="C24" s="24"/>
      <c r="D24" s="20"/>
      <c r="E24" s="25"/>
    </row>
    <row r="25" ht="20.1" customHeight="1" spans="1:5">
      <c r="A25" s="26" t="s">
        <v>20</v>
      </c>
      <c r="B25" s="18"/>
      <c r="C25" s="24"/>
      <c r="D25" s="20"/>
      <c r="E25" s="25"/>
    </row>
    <row r="26" ht="20.1" customHeight="1" spans="1:5">
      <c r="A26" s="26" t="s">
        <v>26</v>
      </c>
      <c r="B26" s="18">
        <v>30</v>
      </c>
      <c r="C26" s="24">
        <v>20</v>
      </c>
      <c r="D26" s="20">
        <f t="shared" si="0"/>
        <v>66.6666666666667</v>
      </c>
      <c r="E26" s="25"/>
    </row>
    <row r="27" s="3" customFormat="1" ht="20.1" customHeight="1" spans="1:5">
      <c r="A27" s="21" t="s">
        <v>27</v>
      </c>
      <c r="B27" s="18">
        <f>SUM(B28:B38)</f>
        <v>4230</v>
      </c>
      <c r="C27" s="19">
        <f>SUM(C28:C38)</f>
        <v>2969</v>
      </c>
      <c r="D27" s="20">
        <f t="shared" si="0"/>
        <v>70.1891252955083</v>
      </c>
      <c r="E27" s="22"/>
    </row>
    <row r="28" ht="20.1" customHeight="1" spans="1:5">
      <c r="A28" s="23" t="s">
        <v>11</v>
      </c>
      <c r="B28" s="18">
        <v>2358</v>
      </c>
      <c r="C28" s="24">
        <v>2008</v>
      </c>
      <c r="D28" s="20">
        <f t="shared" si="0"/>
        <v>85.1569126378287</v>
      </c>
      <c r="E28" s="25"/>
    </row>
    <row r="29" ht="20.1" customHeight="1" spans="1:5">
      <c r="A29" s="23" t="s">
        <v>12</v>
      </c>
      <c r="B29" s="18"/>
      <c r="C29" s="24"/>
      <c r="D29" s="20"/>
      <c r="E29" s="25"/>
    </row>
    <row r="30" ht="20.1" customHeight="1" spans="1:5">
      <c r="A30" s="26" t="s">
        <v>13</v>
      </c>
      <c r="B30" s="18">
        <v>611</v>
      </c>
      <c r="C30" s="24">
        <v>577</v>
      </c>
      <c r="D30" s="20">
        <f t="shared" si="0"/>
        <v>94.4353518821604</v>
      </c>
      <c r="E30" s="25"/>
    </row>
    <row r="31" ht="20.1" customHeight="1" spans="1:5">
      <c r="A31" s="26" t="s">
        <v>28</v>
      </c>
      <c r="B31" s="18"/>
      <c r="C31" s="24"/>
      <c r="D31" s="20"/>
      <c r="E31" s="25"/>
    </row>
    <row r="32" ht="20.1" customHeight="1" spans="1:5">
      <c r="A32" s="26" t="s">
        <v>29</v>
      </c>
      <c r="B32" s="18"/>
      <c r="C32" s="24"/>
      <c r="D32" s="20"/>
      <c r="E32" s="25"/>
    </row>
    <row r="33" ht="20.1" customHeight="1" spans="1:5">
      <c r="A33" s="23" t="s">
        <v>30</v>
      </c>
      <c r="B33" s="18"/>
      <c r="C33" s="24"/>
      <c r="D33" s="20"/>
      <c r="E33" s="25"/>
    </row>
    <row r="34" ht="20.1" customHeight="1" spans="1:5">
      <c r="A34" s="23" t="s">
        <v>31</v>
      </c>
      <c r="B34" s="18">
        <v>1</v>
      </c>
      <c r="C34" s="24">
        <v>2</v>
      </c>
      <c r="D34" s="20">
        <f t="shared" si="0"/>
        <v>200</v>
      </c>
      <c r="E34" s="25"/>
    </row>
    <row r="35" ht="20.1" customHeight="1" spans="1:5">
      <c r="A35" s="23" t="s">
        <v>32</v>
      </c>
      <c r="B35" s="18">
        <v>15</v>
      </c>
      <c r="C35" s="24">
        <v>15</v>
      </c>
      <c r="D35" s="20">
        <f t="shared" si="0"/>
        <v>100</v>
      </c>
      <c r="E35" s="25"/>
    </row>
    <row r="36" ht="20.1" customHeight="1" spans="1:5">
      <c r="A36" s="26" t="s">
        <v>33</v>
      </c>
      <c r="B36" s="18"/>
      <c r="C36" s="24"/>
      <c r="D36" s="20"/>
      <c r="E36" s="25"/>
    </row>
    <row r="37" ht="20.1" customHeight="1" spans="1:5">
      <c r="A37" s="26" t="s">
        <v>20</v>
      </c>
      <c r="B37" s="18"/>
      <c r="C37" s="24">
        <v>15</v>
      </c>
      <c r="D37" s="20"/>
      <c r="E37" s="25"/>
    </row>
    <row r="38" ht="20.1" customHeight="1" spans="1:5">
      <c r="A38" s="26" t="s">
        <v>34</v>
      </c>
      <c r="B38" s="18">
        <v>1245</v>
      </c>
      <c r="C38" s="24">
        <v>352</v>
      </c>
      <c r="D38" s="20">
        <f t="shared" si="0"/>
        <v>28.2730923694779</v>
      </c>
      <c r="E38" s="25"/>
    </row>
    <row r="39" s="3" customFormat="1" ht="20.1" customHeight="1" spans="1:5">
      <c r="A39" s="21" t="s">
        <v>35</v>
      </c>
      <c r="B39" s="18">
        <f>SUM(B40:B50)</f>
        <v>1291</v>
      </c>
      <c r="C39" s="19">
        <f>SUM(C40:C50)</f>
        <v>222</v>
      </c>
      <c r="D39" s="20">
        <f t="shared" si="0"/>
        <v>17.1959721146398</v>
      </c>
      <c r="E39" s="22"/>
    </row>
    <row r="40" ht="20.1" customHeight="1" spans="1:5">
      <c r="A40" s="23" t="s">
        <v>11</v>
      </c>
      <c r="B40" s="18">
        <v>222</v>
      </c>
      <c r="C40" s="24">
        <v>184</v>
      </c>
      <c r="D40" s="20">
        <f t="shared" si="0"/>
        <v>82.8828828828829</v>
      </c>
      <c r="E40" s="25"/>
    </row>
    <row r="41" ht="20.1" customHeight="1" spans="1:5">
      <c r="A41" s="23" t="s">
        <v>12</v>
      </c>
      <c r="B41" s="18"/>
      <c r="C41" s="24"/>
      <c r="D41" s="20"/>
      <c r="E41" s="25"/>
    </row>
    <row r="42" ht="20.1" customHeight="1" spans="1:5">
      <c r="A42" s="26" t="s">
        <v>13</v>
      </c>
      <c r="B42" s="18">
        <v>19</v>
      </c>
      <c r="C42" s="24">
        <v>22</v>
      </c>
      <c r="D42" s="20">
        <f t="shared" si="0"/>
        <v>115.789473684211</v>
      </c>
      <c r="E42" s="25"/>
    </row>
    <row r="43" ht="20.1" customHeight="1" spans="1:5">
      <c r="A43" s="26" t="s">
        <v>36</v>
      </c>
      <c r="B43" s="18">
        <v>80</v>
      </c>
      <c r="C43" s="24"/>
      <c r="D43" s="20"/>
      <c r="E43" s="25"/>
    </row>
    <row r="44" ht="20.1" customHeight="1" spans="1:5">
      <c r="A44" s="26" t="s">
        <v>37</v>
      </c>
      <c r="B44" s="18"/>
      <c r="C44" s="24"/>
      <c r="D44" s="20"/>
      <c r="E44" s="25"/>
    </row>
    <row r="45" ht="20.1" customHeight="1" spans="1:5">
      <c r="A45" s="23" t="s">
        <v>38</v>
      </c>
      <c r="B45" s="18"/>
      <c r="C45" s="24"/>
      <c r="D45" s="20"/>
      <c r="E45" s="25"/>
    </row>
    <row r="46" ht="20.1" customHeight="1" spans="1:5">
      <c r="A46" s="23" t="s">
        <v>39</v>
      </c>
      <c r="B46" s="18"/>
      <c r="C46" s="24"/>
      <c r="D46" s="20"/>
      <c r="E46" s="25"/>
    </row>
    <row r="47" ht="20.1" customHeight="1" spans="1:5">
      <c r="A47" s="23" t="s">
        <v>40</v>
      </c>
      <c r="B47" s="18">
        <v>50</v>
      </c>
      <c r="C47" s="24"/>
      <c r="D47" s="20"/>
      <c r="E47" s="25"/>
    </row>
    <row r="48" ht="20.1" customHeight="1" spans="1:5">
      <c r="A48" s="23" t="s">
        <v>41</v>
      </c>
      <c r="B48" s="18"/>
      <c r="C48" s="24"/>
      <c r="D48" s="20"/>
      <c r="E48" s="25"/>
    </row>
    <row r="49" ht="20.1" customHeight="1" spans="1:5">
      <c r="A49" s="23" t="s">
        <v>20</v>
      </c>
      <c r="B49" s="18"/>
      <c r="C49" s="24"/>
      <c r="D49" s="20"/>
      <c r="E49" s="25"/>
    </row>
    <row r="50" ht="20.1" customHeight="1" spans="1:5">
      <c r="A50" s="26" t="s">
        <v>42</v>
      </c>
      <c r="B50" s="18">
        <v>920</v>
      </c>
      <c r="C50" s="24">
        <v>16</v>
      </c>
      <c r="D50" s="20">
        <f t="shared" si="0"/>
        <v>1.73913043478261</v>
      </c>
      <c r="E50" s="25"/>
    </row>
    <row r="51" s="3" customFormat="1" ht="20.1" customHeight="1" spans="1:5">
      <c r="A51" s="27" t="s">
        <v>43</v>
      </c>
      <c r="B51" s="18">
        <f>SUM(B52:B61)</f>
        <v>207</v>
      </c>
      <c r="C51" s="19">
        <f>SUM(C52:C61)</f>
        <v>330</v>
      </c>
      <c r="D51" s="20">
        <f t="shared" si="0"/>
        <v>159.420289855072</v>
      </c>
      <c r="E51" s="22"/>
    </row>
    <row r="52" ht="20.1" customHeight="1" spans="1:5">
      <c r="A52" s="26" t="s">
        <v>11</v>
      </c>
      <c r="B52" s="18">
        <v>149</v>
      </c>
      <c r="C52" s="24">
        <v>131</v>
      </c>
      <c r="D52" s="20">
        <f t="shared" si="0"/>
        <v>87.9194630872483</v>
      </c>
      <c r="E52" s="25"/>
    </row>
    <row r="53" ht="20.1" customHeight="1" spans="1:5">
      <c r="A53" s="25" t="s">
        <v>12</v>
      </c>
      <c r="B53" s="18"/>
      <c r="C53" s="24"/>
      <c r="D53" s="20"/>
      <c r="E53" s="25"/>
    </row>
    <row r="54" ht="20.1" customHeight="1" spans="1:5">
      <c r="A54" s="23" t="s">
        <v>13</v>
      </c>
      <c r="B54" s="18">
        <v>17</v>
      </c>
      <c r="C54" s="24">
        <v>19</v>
      </c>
      <c r="D54" s="20">
        <f t="shared" si="0"/>
        <v>111.764705882353</v>
      </c>
      <c r="E54" s="25"/>
    </row>
    <row r="55" ht="20.1" customHeight="1" spans="1:5">
      <c r="A55" s="23" t="s">
        <v>44</v>
      </c>
      <c r="B55" s="18"/>
      <c r="C55" s="24"/>
      <c r="D55" s="20"/>
      <c r="E55" s="25"/>
    </row>
    <row r="56" ht="20.1" customHeight="1" spans="1:5">
      <c r="A56" s="23" t="s">
        <v>45</v>
      </c>
      <c r="B56" s="18"/>
      <c r="C56" s="24"/>
      <c r="D56" s="20"/>
      <c r="E56" s="25"/>
    </row>
    <row r="57" ht="20.1" customHeight="1" spans="1:5">
      <c r="A57" s="26" t="s">
        <v>46</v>
      </c>
      <c r="B57" s="18"/>
      <c r="C57" s="24"/>
      <c r="D57" s="20"/>
      <c r="E57" s="25"/>
    </row>
    <row r="58" ht="20.1" customHeight="1" spans="1:5">
      <c r="A58" s="26" t="s">
        <v>47</v>
      </c>
      <c r="B58" s="18">
        <v>27</v>
      </c>
      <c r="C58" s="24">
        <v>168</v>
      </c>
      <c r="D58" s="20">
        <f t="shared" si="0"/>
        <v>622.222222222222</v>
      </c>
      <c r="E58" s="25"/>
    </row>
    <row r="59" ht="20.1" customHeight="1" spans="1:5">
      <c r="A59" s="26" t="s">
        <v>48</v>
      </c>
      <c r="B59" s="18">
        <v>12</v>
      </c>
      <c r="C59" s="24">
        <v>10</v>
      </c>
      <c r="D59" s="20">
        <f t="shared" si="0"/>
        <v>83.3333333333333</v>
      </c>
      <c r="E59" s="25"/>
    </row>
    <row r="60" ht="20.1" customHeight="1" spans="1:5">
      <c r="A60" s="23" t="s">
        <v>20</v>
      </c>
      <c r="B60" s="18"/>
      <c r="C60" s="24"/>
      <c r="D60" s="20"/>
      <c r="E60" s="25"/>
    </row>
    <row r="61" ht="20.1" customHeight="1" spans="1:5">
      <c r="A61" s="23" t="s">
        <v>49</v>
      </c>
      <c r="B61" s="18">
        <v>2</v>
      </c>
      <c r="C61" s="24">
        <v>2</v>
      </c>
      <c r="D61" s="20">
        <f t="shared" si="0"/>
        <v>100</v>
      </c>
      <c r="E61" s="25"/>
    </row>
    <row r="62" s="3" customFormat="1" ht="20.1" customHeight="1" spans="1:5">
      <c r="A62" s="21" t="s">
        <v>50</v>
      </c>
      <c r="B62" s="18">
        <f>SUM(B63:B72)</f>
        <v>629</v>
      </c>
      <c r="C62" s="19">
        <f>SUM(C63:C72)</f>
        <v>587</v>
      </c>
      <c r="D62" s="20">
        <f t="shared" si="0"/>
        <v>93.3227344992051</v>
      </c>
      <c r="E62" s="22"/>
    </row>
    <row r="63" ht="20.1" customHeight="1" spans="1:5">
      <c r="A63" s="26" t="s">
        <v>11</v>
      </c>
      <c r="B63" s="18">
        <v>400</v>
      </c>
      <c r="C63" s="24">
        <v>320</v>
      </c>
      <c r="D63" s="20">
        <f t="shared" si="0"/>
        <v>80</v>
      </c>
      <c r="E63" s="25"/>
    </row>
    <row r="64" ht="20.1" customHeight="1" spans="1:5">
      <c r="A64" s="25" t="s">
        <v>12</v>
      </c>
      <c r="B64" s="18"/>
      <c r="C64" s="24"/>
      <c r="D64" s="20"/>
      <c r="E64" s="25"/>
    </row>
    <row r="65" ht="20.1" customHeight="1" spans="1:5">
      <c r="A65" s="25" t="s">
        <v>13</v>
      </c>
      <c r="B65" s="18">
        <v>143</v>
      </c>
      <c r="C65" s="24">
        <v>124</v>
      </c>
      <c r="D65" s="20">
        <f t="shared" si="0"/>
        <v>86.7132867132867</v>
      </c>
      <c r="E65" s="25"/>
    </row>
    <row r="66" ht="20.1" customHeight="1" spans="1:5">
      <c r="A66" s="25" t="s">
        <v>51</v>
      </c>
      <c r="B66" s="18"/>
      <c r="C66" s="24"/>
      <c r="D66" s="20"/>
      <c r="E66" s="25"/>
    </row>
    <row r="67" ht="20.1" customHeight="1" spans="1:5">
      <c r="A67" s="25" t="s">
        <v>52</v>
      </c>
      <c r="B67" s="18"/>
      <c r="C67" s="24"/>
      <c r="D67" s="20"/>
      <c r="E67" s="25"/>
    </row>
    <row r="68" ht="20.1" customHeight="1" spans="1:5">
      <c r="A68" s="25" t="s">
        <v>53</v>
      </c>
      <c r="B68" s="18"/>
      <c r="C68" s="24"/>
      <c r="D68" s="20"/>
      <c r="E68" s="25"/>
    </row>
    <row r="69" ht="20.1" customHeight="1" spans="1:5">
      <c r="A69" s="23" t="s">
        <v>54</v>
      </c>
      <c r="B69" s="18">
        <v>13</v>
      </c>
      <c r="C69" s="24">
        <v>13</v>
      </c>
      <c r="D69" s="20">
        <f t="shared" si="0"/>
        <v>100</v>
      </c>
      <c r="E69" s="25"/>
    </row>
    <row r="70" ht="20.1" customHeight="1" spans="1:5">
      <c r="A70" s="26" t="s">
        <v>55</v>
      </c>
      <c r="B70" s="18"/>
      <c r="C70" s="24"/>
      <c r="D70" s="20"/>
      <c r="E70" s="25"/>
    </row>
    <row r="71" ht="20.1" customHeight="1" spans="1:5">
      <c r="A71" s="26" t="s">
        <v>20</v>
      </c>
      <c r="B71" s="18"/>
      <c r="C71" s="24"/>
      <c r="D71" s="20"/>
      <c r="E71" s="25"/>
    </row>
    <row r="72" ht="20.1" customHeight="1" spans="1:5">
      <c r="A72" s="26" t="s">
        <v>56</v>
      </c>
      <c r="B72" s="18">
        <v>73</v>
      </c>
      <c r="C72" s="24">
        <v>130</v>
      </c>
      <c r="D72" s="20">
        <f>(C72/B72)*100</f>
        <v>178.082191780822</v>
      </c>
      <c r="E72" s="25"/>
    </row>
    <row r="73" s="3" customFormat="1" ht="20.1" customHeight="1" spans="1:5">
      <c r="A73" s="21" t="s">
        <v>57</v>
      </c>
      <c r="B73" s="18">
        <f>SUM(B74:B84)</f>
        <v>522</v>
      </c>
      <c r="C73" s="19">
        <f>SUM(C74:C84)</f>
        <v>613</v>
      </c>
      <c r="D73" s="20">
        <f>(C73/B73)*100</f>
        <v>117.432950191571</v>
      </c>
      <c r="E73" s="22"/>
    </row>
    <row r="74" ht="20.1" customHeight="1" spans="1:5">
      <c r="A74" s="23" t="s">
        <v>11</v>
      </c>
      <c r="B74" s="18">
        <v>16</v>
      </c>
      <c r="C74" s="24">
        <v>13</v>
      </c>
      <c r="D74" s="20">
        <f>(C74/B74)*100</f>
        <v>81.25</v>
      </c>
      <c r="E74" s="25"/>
    </row>
    <row r="75" ht="20.1" customHeight="1" spans="1:5">
      <c r="A75" s="23" t="s">
        <v>12</v>
      </c>
      <c r="B75" s="18"/>
      <c r="C75" s="24"/>
      <c r="D75" s="20"/>
      <c r="E75" s="25"/>
    </row>
    <row r="76" ht="20.1" customHeight="1" spans="1:5">
      <c r="A76" s="26" t="s">
        <v>13</v>
      </c>
      <c r="B76" s="18"/>
      <c r="C76" s="24">
        <v>600</v>
      </c>
      <c r="D76" s="20"/>
      <c r="E76" s="25"/>
    </row>
    <row r="77" ht="20.1" customHeight="1" spans="1:5">
      <c r="A77" s="26" t="s">
        <v>58</v>
      </c>
      <c r="B77" s="18"/>
      <c r="C77" s="24"/>
      <c r="D77" s="20"/>
      <c r="E77" s="25"/>
    </row>
    <row r="78" ht="20.1" customHeight="1" spans="1:5">
      <c r="A78" s="26" t="s">
        <v>59</v>
      </c>
      <c r="B78" s="18"/>
      <c r="C78" s="24"/>
      <c r="D78" s="20"/>
      <c r="E78" s="25"/>
    </row>
    <row r="79" ht="20.1" customHeight="1" spans="1:5">
      <c r="A79" s="25" t="s">
        <v>60</v>
      </c>
      <c r="B79" s="18"/>
      <c r="C79" s="24"/>
      <c r="D79" s="20"/>
      <c r="E79" s="25"/>
    </row>
    <row r="80" ht="20.1" customHeight="1" spans="1:5">
      <c r="A80" s="23" t="s">
        <v>61</v>
      </c>
      <c r="B80" s="18"/>
      <c r="C80" s="24"/>
      <c r="D80" s="20"/>
      <c r="E80" s="25"/>
    </row>
    <row r="81" ht="20.1" customHeight="1" spans="1:5">
      <c r="A81" s="23" t="s">
        <v>62</v>
      </c>
      <c r="B81" s="18"/>
      <c r="C81" s="24"/>
      <c r="D81" s="20"/>
      <c r="E81" s="25"/>
    </row>
    <row r="82" ht="20.1" customHeight="1" spans="1:5">
      <c r="A82" s="23" t="s">
        <v>54</v>
      </c>
      <c r="B82" s="18"/>
      <c r="C82" s="24"/>
      <c r="D82" s="20"/>
      <c r="E82" s="25"/>
    </row>
    <row r="83" ht="20.1" customHeight="1" spans="1:5">
      <c r="A83" s="26" t="s">
        <v>20</v>
      </c>
      <c r="B83" s="18"/>
      <c r="C83" s="24"/>
      <c r="D83" s="20"/>
      <c r="E83" s="25"/>
    </row>
    <row r="84" ht="20.1" customHeight="1" spans="1:5">
      <c r="A84" s="26" t="s">
        <v>63</v>
      </c>
      <c r="B84" s="18">
        <v>506</v>
      </c>
      <c r="C84" s="24"/>
      <c r="D84" s="20"/>
      <c r="E84" s="25"/>
    </row>
    <row r="85" s="3" customFormat="1" ht="20.1" customHeight="1" spans="1:5">
      <c r="A85" s="27" t="s">
        <v>64</v>
      </c>
      <c r="B85" s="18">
        <f>SUM(B86:B93)</f>
        <v>116</v>
      </c>
      <c r="C85" s="19">
        <f>SUM(C86:C103)</f>
        <v>120</v>
      </c>
      <c r="D85" s="20">
        <f>(C85/B85)*100</f>
        <v>103.448275862069</v>
      </c>
      <c r="E85" s="22"/>
    </row>
    <row r="86" ht="20.1" customHeight="1" spans="1:5">
      <c r="A86" s="23" t="s">
        <v>11</v>
      </c>
      <c r="B86" s="18">
        <v>61</v>
      </c>
      <c r="C86" s="24">
        <v>60</v>
      </c>
      <c r="D86" s="20">
        <f>(C86/B86)*100</f>
        <v>98.3606557377049</v>
      </c>
      <c r="E86" s="25"/>
    </row>
    <row r="87" ht="20.1" customHeight="1" spans="1:5">
      <c r="A87" s="23" t="s">
        <v>12</v>
      </c>
      <c r="B87" s="18"/>
      <c r="C87" s="24"/>
      <c r="D87" s="20"/>
      <c r="E87" s="25"/>
    </row>
    <row r="88" ht="20.1" customHeight="1" spans="1:5">
      <c r="A88" s="23" t="s">
        <v>13</v>
      </c>
      <c r="B88" s="18">
        <v>7</v>
      </c>
      <c r="C88" s="24">
        <v>15</v>
      </c>
      <c r="D88" s="20">
        <f>(C88/B88)*100</f>
        <v>214.285714285714</v>
      </c>
      <c r="E88" s="25"/>
    </row>
    <row r="89" ht="20.1" customHeight="1" spans="1:5">
      <c r="A89" s="26" t="s">
        <v>65</v>
      </c>
      <c r="B89" s="18">
        <v>46</v>
      </c>
      <c r="C89" s="24">
        <v>45</v>
      </c>
      <c r="D89" s="20">
        <f>(C89/B89)*100</f>
        <v>97.8260869565217</v>
      </c>
      <c r="E89" s="25"/>
    </row>
    <row r="90" ht="20.1" customHeight="1" spans="1:5">
      <c r="A90" s="26" t="s">
        <v>66</v>
      </c>
      <c r="B90" s="18"/>
      <c r="C90" s="24"/>
      <c r="D90" s="20"/>
      <c r="E90" s="25"/>
    </row>
    <row r="91" ht="20.1" customHeight="1" spans="1:5">
      <c r="A91" s="26" t="s">
        <v>54</v>
      </c>
      <c r="B91" s="18"/>
      <c r="C91" s="24"/>
      <c r="D91" s="20"/>
      <c r="E91" s="25"/>
    </row>
    <row r="92" ht="20.1" customHeight="1" spans="1:5">
      <c r="A92" s="26" t="s">
        <v>20</v>
      </c>
      <c r="B92" s="18"/>
      <c r="C92" s="24"/>
      <c r="D92" s="20"/>
      <c r="E92" s="25"/>
    </row>
    <row r="93" ht="20.1" customHeight="1" spans="1:5">
      <c r="A93" s="25" t="s">
        <v>67</v>
      </c>
      <c r="B93" s="18">
        <v>2</v>
      </c>
      <c r="C93" s="24"/>
      <c r="D93" s="20"/>
      <c r="E93" s="25"/>
    </row>
    <row r="94" ht="20.1" customHeight="1" spans="1:5">
      <c r="A94" s="23" t="s">
        <v>68</v>
      </c>
      <c r="B94" s="28"/>
      <c r="C94" s="24"/>
      <c r="D94" s="20"/>
      <c r="E94" s="25"/>
    </row>
    <row r="95" ht="20.1" customHeight="1" spans="1:5">
      <c r="A95" s="23" t="s">
        <v>11</v>
      </c>
      <c r="B95" s="28"/>
      <c r="C95" s="24"/>
      <c r="D95" s="20"/>
      <c r="E95" s="25"/>
    </row>
    <row r="96" ht="20.1" customHeight="1" spans="1:5">
      <c r="A96" s="26" t="s">
        <v>12</v>
      </c>
      <c r="B96" s="28"/>
      <c r="C96" s="24"/>
      <c r="D96" s="20"/>
      <c r="E96" s="25"/>
    </row>
    <row r="97" ht="20.1" customHeight="1" spans="1:5">
      <c r="A97" s="26" t="s">
        <v>13</v>
      </c>
      <c r="B97" s="28"/>
      <c r="C97" s="24"/>
      <c r="D97" s="20"/>
      <c r="E97" s="25"/>
    </row>
    <row r="98" ht="20.1" customHeight="1" spans="1:5">
      <c r="A98" s="26" t="s">
        <v>69</v>
      </c>
      <c r="B98" s="28"/>
      <c r="C98" s="24"/>
      <c r="D98" s="20"/>
      <c r="E98" s="25"/>
    </row>
    <row r="99" ht="20.1" customHeight="1" spans="1:5">
      <c r="A99" s="23" t="s">
        <v>70</v>
      </c>
      <c r="B99" s="28"/>
      <c r="C99" s="24"/>
      <c r="D99" s="20"/>
      <c r="E99" s="25"/>
    </row>
    <row r="100" ht="20.1" customHeight="1" spans="1:5">
      <c r="A100" s="23" t="s">
        <v>71</v>
      </c>
      <c r="B100" s="28"/>
      <c r="C100" s="24"/>
      <c r="D100" s="20"/>
      <c r="E100" s="25"/>
    </row>
    <row r="101" ht="20.1" customHeight="1" spans="1:5">
      <c r="A101" s="23" t="s">
        <v>54</v>
      </c>
      <c r="B101" s="28"/>
      <c r="C101" s="24"/>
      <c r="D101" s="20"/>
      <c r="E101" s="25"/>
    </row>
    <row r="102" ht="20.1" customHeight="1" spans="1:5">
      <c r="A102" s="26" t="s">
        <v>20</v>
      </c>
      <c r="B102" s="28"/>
      <c r="C102" s="24"/>
      <c r="D102" s="20"/>
      <c r="E102" s="25"/>
    </row>
    <row r="103" ht="20.1" customHeight="1" spans="1:5">
      <c r="A103" s="26" t="s">
        <v>72</v>
      </c>
      <c r="B103" s="28"/>
      <c r="C103" s="24"/>
      <c r="D103" s="20"/>
      <c r="E103" s="25"/>
    </row>
    <row r="104" s="3" customFormat="1" ht="20.1" customHeight="1" spans="1:5">
      <c r="A104" s="27" t="s">
        <v>73</v>
      </c>
      <c r="B104" s="18">
        <f>SUM(B105:B118)</f>
        <v>461</v>
      </c>
      <c r="C104" s="19">
        <f>SUM(C105:C118)</f>
        <v>402</v>
      </c>
      <c r="D104" s="20">
        <f>(C104/B104)*100</f>
        <v>87.2017353579176</v>
      </c>
      <c r="E104" s="22"/>
    </row>
    <row r="105" ht="20.1" customHeight="1" spans="1:5">
      <c r="A105" s="26" t="s">
        <v>11</v>
      </c>
      <c r="B105" s="18">
        <v>361</v>
      </c>
      <c r="C105" s="24">
        <v>338</v>
      </c>
      <c r="D105" s="20">
        <f>(C105/B105)*100</f>
        <v>93.6288088642659</v>
      </c>
      <c r="E105" s="25"/>
    </row>
    <row r="106" ht="20.1" customHeight="1" spans="1:5">
      <c r="A106" s="23" t="s">
        <v>12</v>
      </c>
      <c r="B106" s="18"/>
      <c r="C106" s="24"/>
      <c r="D106" s="20"/>
      <c r="E106" s="25"/>
    </row>
    <row r="107" ht="20.1" customHeight="1" spans="1:5">
      <c r="A107" s="23" t="s">
        <v>13</v>
      </c>
      <c r="B107" s="18">
        <v>49</v>
      </c>
      <c r="C107" s="24">
        <v>16</v>
      </c>
      <c r="D107" s="20">
        <f>(C107/B107)*100</f>
        <v>32.6530612244898</v>
      </c>
      <c r="E107" s="25"/>
    </row>
    <row r="108" ht="20.1" customHeight="1" spans="1:5">
      <c r="A108" s="23" t="s">
        <v>74</v>
      </c>
      <c r="B108" s="18"/>
      <c r="C108" s="24"/>
      <c r="D108" s="20"/>
      <c r="E108" s="25"/>
    </row>
    <row r="109" ht="20.1" customHeight="1" spans="1:5">
      <c r="A109" s="26" t="s">
        <v>75</v>
      </c>
      <c r="B109" s="18"/>
      <c r="C109" s="24"/>
      <c r="D109" s="20"/>
      <c r="E109" s="25"/>
    </row>
    <row r="110" ht="20.1" customHeight="1" spans="1:5">
      <c r="A110" s="26" t="s">
        <v>76</v>
      </c>
      <c r="B110" s="18">
        <v>7</v>
      </c>
      <c r="C110" s="24"/>
      <c r="D110" s="20"/>
      <c r="E110" s="25"/>
    </row>
    <row r="111" ht="20.1" customHeight="1" spans="1:5">
      <c r="A111" s="26" t="s">
        <v>77</v>
      </c>
      <c r="B111" s="18"/>
      <c r="C111" s="24"/>
      <c r="D111" s="20"/>
      <c r="E111" s="25"/>
    </row>
    <row r="112" ht="20.1" customHeight="1" spans="1:5">
      <c r="A112" s="23" t="s">
        <v>78</v>
      </c>
      <c r="B112" s="18"/>
      <c r="C112" s="24"/>
      <c r="D112" s="20"/>
      <c r="E112" s="25"/>
    </row>
    <row r="113" ht="20.1" customHeight="1" spans="1:5">
      <c r="A113" s="23" t="s">
        <v>79</v>
      </c>
      <c r="B113" s="18"/>
      <c r="C113" s="24"/>
      <c r="D113" s="20"/>
      <c r="E113" s="25"/>
    </row>
    <row r="114" ht="20.1" customHeight="1" spans="1:5">
      <c r="A114" s="23" t="s">
        <v>80</v>
      </c>
      <c r="B114" s="18"/>
      <c r="C114" s="24"/>
      <c r="D114" s="20"/>
      <c r="E114" s="25"/>
    </row>
    <row r="115" ht="20.1" customHeight="1" spans="1:5">
      <c r="A115" s="26" t="s">
        <v>81</v>
      </c>
      <c r="B115" s="18"/>
      <c r="C115" s="24"/>
      <c r="D115" s="20"/>
      <c r="E115" s="25"/>
    </row>
    <row r="116" ht="20.1" customHeight="1" spans="1:5">
      <c r="A116" s="26" t="s">
        <v>82</v>
      </c>
      <c r="B116" s="18"/>
      <c r="C116" s="24"/>
      <c r="D116" s="20"/>
      <c r="E116" s="25"/>
    </row>
    <row r="117" ht="20.1" customHeight="1" spans="1:5">
      <c r="A117" s="26" t="s">
        <v>20</v>
      </c>
      <c r="B117" s="18"/>
      <c r="C117" s="24">
        <v>30</v>
      </c>
      <c r="D117" s="20"/>
      <c r="E117" s="25"/>
    </row>
    <row r="118" ht="20.1" customHeight="1" spans="1:5">
      <c r="A118" s="26" t="s">
        <v>83</v>
      </c>
      <c r="B118" s="18">
        <v>44</v>
      </c>
      <c r="C118" s="24">
        <v>18</v>
      </c>
      <c r="D118" s="20">
        <f>(C118/B118)*100</f>
        <v>40.9090909090909</v>
      </c>
      <c r="E118" s="25"/>
    </row>
    <row r="119" s="3" customFormat="1" ht="20.1" customHeight="1" spans="1:5">
      <c r="A119" s="22" t="s">
        <v>84</v>
      </c>
      <c r="B119" s="18">
        <f>SUM(B120:B127)</f>
        <v>323</v>
      </c>
      <c r="C119" s="19">
        <f>SUM(C120:C127)</f>
        <v>289</v>
      </c>
      <c r="D119" s="20">
        <f>(C119/B119)*100</f>
        <v>89.4736842105263</v>
      </c>
      <c r="E119" s="22"/>
    </row>
    <row r="120" ht="20.1" customHeight="1" spans="1:5">
      <c r="A120" s="23" t="s">
        <v>11</v>
      </c>
      <c r="B120" s="18">
        <v>187</v>
      </c>
      <c r="C120" s="24">
        <v>153</v>
      </c>
      <c r="D120" s="20">
        <f>(C120/B120)*100</f>
        <v>81.8181818181818</v>
      </c>
      <c r="E120" s="25"/>
    </row>
    <row r="121" ht="20.1" customHeight="1" spans="1:5">
      <c r="A121" s="23" t="s">
        <v>12</v>
      </c>
      <c r="B121" s="18"/>
      <c r="C121" s="24"/>
      <c r="D121" s="20"/>
      <c r="E121" s="25"/>
    </row>
    <row r="122" ht="20.1" customHeight="1" spans="1:5">
      <c r="A122" s="23" t="s">
        <v>13</v>
      </c>
      <c r="B122" s="18">
        <v>51</v>
      </c>
      <c r="C122" s="24">
        <v>38</v>
      </c>
      <c r="D122" s="20">
        <f>(C122/B122)*100</f>
        <v>74.5098039215686</v>
      </c>
      <c r="E122" s="25"/>
    </row>
    <row r="123" ht="20.1" customHeight="1" spans="1:5">
      <c r="A123" s="26" t="s">
        <v>85</v>
      </c>
      <c r="B123" s="18"/>
      <c r="C123" s="24"/>
      <c r="D123" s="20"/>
      <c r="E123" s="25"/>
    </row>
    <row r="124" ht="20.1" customHeight="1" spans="1:5">
      <c r="A124" s="26" t="s">
        <v>86</v>
      </c>
      <c r="B124" s="18"/>
      <c r="C124" s="24"/>
      <c r="D124" s="20"/>
      <c r="E124" s="25"/>
    </row>
    <row r="125" ht="20.1" customHeight="1" spans="1:5">
      <c r="A125" s="26" t="s">
        <v>87</v>
      </c>
      <c r="B125" s="18"/>
      <c r="C125" s="24"/>
      <c r="D125" s="20"/>
      <c r="E125" s="25"/>
    </row>
    <row r="126" ht="20.1" customHeight="1" spans="1:5">
      <c r="A126" s="23" t="s">
        <v>20</v>
      </c>
      <c r="B126" s="18"/>
      <c r="C126" s="24"/>
      <c r="D126" s="20"/>
      <c r="E126" s="25"/>
    </row>
    <row r="127" ht="20.1" customHeight="1" spans="1:5">
      <c r="A127" s="23" t="s">
        <v>88</v>
      </c>
      <c r="B127" s="18">
        <v>85</v>
      </c>
      <c r="C127" s="24">
        <v>98</v>
      </c>
      <c r="D127" s="20">
        <f>(C127/B127)*100</f>
        <v>115.294117647059</v>
      </c>
      <c r="E127" s="25"/>
    </row>
    <row r="128" ht="20.1" customHeight="1" spans="1:5">
      <c r="A128" s="25" t="s">
        <v>89</v>
      </c>
      <c r="B128" s="28"/>
      <c r="C128" s="24"/>
      <c r="D128" s="20"/>
      <c r="E128" s="25"/>
    </row>
    <row r="129" ht="20.1" customHeight="1" spans="1:5">
      <c r="A129" s="23" t="s">
        <v>11</v>
      </c>
      <c r="B129" s="28"/>
      <c r="C129" s="24"/>
      <c r="D129" s="20"/>
      <c r="E129" s="25"/>
    </row>
    <row r="130" ht="20.1" customHeight="1" spans="1:5">
      <c r="A130" s="23" t="s">
        <v>12</v>
      </c>
      <c r="B130" s="28"/>
      <c r="C130" s="24"/>
      <c r="D130" s="20"/>
      <c r="E130" s="25"/>
    </row>
    <row r="131" ht="20.1" customHeight="1" spans="1:5">
      <c r="A131" s="23" t="s">
        <v>13</v>
      </c>
      <c r="B131" s="28"/>
      <c r="C131" s="24"/>
      <c r="D131" s="20"/>
      <c r="E131" s="25"/>
    </row>
    <row r="132" ht="20.1" customHeight="1" spans="1:5">
      <c r="A132" s="26" t="s">
        <v>90</v>
      </c>
      <c r="B132" s="28"/>
      <c r="C132" s="24"/>
      <c r="D132" s="20"/>
      <c r="E132" s="25"/>
    </row>
    <row r="133" ht="20.1" customHeight="1" spans="1:5">
      <c r="A133" s="26" t="s">
        <v>91</v>
      </c>
      <c r="B133" s="28"/>
      <c r="C133" s="24"/>
      <c r="D133" s="20"/>
      <c r="E133" s="25"/>
    </row>
    <row r="134" ht="20.1" customHeight="1" spans="1:5">
      <c r="A134" s="26" t="s">
        <v>92</v>
      </c>
      <c r="B134" s="28"/>
      <c r="C134" s="24"/>
      <c r="D134" s="20"/>
      <c r="E134" s="25"/>
    </row>
    <row r="135" ht="20.1" customHeight="1" spans="1:5">
      <c r="A135" s="23" t="s">
        <v>93</v>
      </c>
      <c r="B135" s="28"/>
      <c r="C135" s="24"/>
      <c r="D135" s="20"/>
      <c r="E135" s="25"/>
    </row>
    <row r="136" ht="20.1" customHeight="1" spans="1:5">
      <c r="A136" s="23" t="s">
        <v>94</v>
      </c>
      <c r="B136" s="28"/>
      <c r="C136" s="24"/>
      <c r="D136" s="20"/>
      <c r="E136" s="25"/>
    </row>
    <row r="137" ht="20.1" customHeight="1" spans="1:5">
      <c r="A137" s="23" t="s">
        <v>20</v>
      </c>
      <c r="B137" s="28"/>
      <c r="C137" s="24"/>
      <c r="D137" s="20"/>
      <c r="E137" s="25"/>
    </row>
    <row r="138" ht="20.1" customHeight="1" spans="1:5">
      <c r="A138" s="26" t="s">
        <v>95</v>
      </c>
      <c r="B138" s="28"/>
      <c r="C138" s="24"/>
      <c r="D138" s="20"/>
      <c r="E138" s="25"/>
    </row>
    <row r="139" ht="20.1" customHeight="1" spans="1:5">
      <c r="A139" s="26" t="s">
        <v>96</v>
      </c>
      <c r="B139" s="28"/>
      <c r="C139" s="24"/>
      <c r="D139" s="20"/>
      <c r="E139" s="25"/>
    </row>
    <row r="140" ht="20.1" customHeight="1" spans="1:5">
      <c r="A140" s="26" t="s">
        <v>11</v>
      </c>
      <c r="B140" s="28"/>
      <c r="C140" s="24"/>
      <c r="D140" s="20"/>
      <c r="E140" s="25"/>
    </row>
    <row r="141" ht="20.1" customHeight="1" spans="1:5">
      <c r="A141" s="25" t="s">
        <v>12</v>
      </c>
      <c r="B141" s="28"/>
      <c r="C141" s="24"/>
      <c r="D141" s="20"/>
      <c r="E141" s="25"/>
    </row>
    <row r="142" ht="20.1" customHeight="1" spans="1:5">
      <c r="A142" s="23" t="s">
        <v>13</v>
      </c>
      <c r="B142" s="28"/>
      <c r="C142" s="24"/>
      <c r="D142" s="20"/>
      <c r="E142" s="25"/>
    </row>
    <row r="143" ht="20.1" customHeight="1" spans="1:5">
      <c r="A143" s="23" t="s">
        <v>97</v>
      </c>
      <c r="B143" s="28"/>
      <c r="C143" s="24"/>
      <c r="D143" s="20"/>
      <c r="E143" s="25"/>
    </row>
    <row r="144" ht="20.1" customHeight="1" spans="1:5">
      <c r="A144" s="23" t="s">
        <v>98</v>
      </c>
      <c r="B144" s="28"/>
      <c r="C144" s="24"/>
      <c r="D144" s="20"/>
      <c r="E144" s="25"/>
    </row>
    <row r="145" ht="20.1" customHeight="1" spans="1:5">
      <c r="A145" s="26" t="s">
        <v>99</v>
      </c>
      <c r="B145" s="28"/>
      <c r="C145" s="24"/>
      <c r="D145" s="20"/>
      <c r="E145" s="25"/>
    </row>
    <row r="146" ht="20.1" customHeight="1" spans="1:5">
      <c r="A146" s="26" t="s">
        <v>100</v>
      </c>
      <c r="B146" s="28"/>
      <c r="C146" s="24"/>
      <c r="D146" s="20"/>
      <c r="E146" s="25"/>
    </row>
    <row r="147" ht="20.1" customHeight="1" spans="1:5">
      <c r="A147" s="26" t="s">
        <v>101</v>
      </c>
      <c r="B147" s="28"/>
      <c r="C147" s="24"/>
      <c r="D147" s="20"/>
      <c r="E147" s="25"/>
    </row>
    <row r="148" ht="20.1" customHeight="1" spans="1:5">
      <c r="A148" s="23" t="s">
        <v>102</v>
      </c>
      <c r="B148" s="28"/>
      <c r="C148" s="24"/>
      <c r="D148" s="20"/>
      <c r="E148" s="25"/>
    </row>
    <row r="149" ht="20.1" customHeight="1" spans="1:5">
      <c r="A149" s="23" t="s">
        <v>20</v>
      </c>
      <c r="B149" s="28"/>
      <c r="C149" s="24"/>
      <c r="D149" s="20"/>
      <c r="E149" s="25"/>
    </row>
    <row r="150" ht="20.1" customHeight="1" spans="1:5">
      <c r="A150" s="23" t="s">
        <v>103</v>
      </c>
      <c r="B150" s="28"/>
      <c r="C150" s="24"/>
      <c r="D150" s="20"/>
      <c r="E150" s="25"/>
    </row>
    <row r="151" s="3" customFormat="1" ht="20.1" customHeight="1" spans="1:5">
      <c r="A151" s="27" t="s">
        <v>104</v>
      </c>
      <c r="B151" s="18">
        <f>SUM(B152:B160)</f>
        <v>528</v>
      </c>
      <c r="C151" s="19">
        <f>SUM(C152:C160)</f>
        <v>564</v>
      </c>
      <c r="D151" s="20">
        <f>(C151/B151)*100</f>
        <v>106.818181818182</v>
      </c>
      <c r="E151" s="22"/>
    </row>
    <row r="152" ht="20.1" customHeight="1" spans="1:5">
      <c r="A152" s="26" t="s">
        <v>11</v>
      </c>
      <c r="B152" s="18">
        <v>369</v>
      </c>
      <c r="C152" s="24">
        <v>424</v>
      </c>
      <c r="D152" s="20">
        <f>(C152/B152)*100</f>
        <v>114.905149051491</v>
      </c>
      <c r="E152" s="25"/>
    </row>
    <row r="153" ht="20.1" customHeight="1" spans="1:5">
      <c r="A153" s="26" t="s">
        <v>12</v>
      </c>
      <c r="B153" s="18">
        <v>36</v>
      </c>
      <c r="C153" s="24"/>
      <c r="D153" s="20"/>
      <c r="E153" s="25"/>
    </row>
    <row r="154" ht="20.1" customHeight="1" spans="1:5">
      <c r="A154" s="25" t="s">
        <v>13</v>
      </c>
      <c r="B154" s="18">
        <v>61</v>
      </c>
      <c r="C154" s="24">
        <v>100</v>
      </c>
      <c r="D154" s="20">
        <f>(C154/B154)*100</f>
        <v>163.934426229508</v>
      </c>
      <c r="E154" s="25"/>
    </row>
    <row r="155" ht="20.1" customHeight="1" spans="1:5">
      <c r="A155" s="23" t="s">
        <v>105</v>
      </c>
      <c r="B155" s="18"/>
      <c r="C155" s="24">
        <v>25</v>
      </c>
      <c r="D155" s="20"/>
      <c r="E155" s="25"/>
    </row>
    <row r="156" ht="20.1" customHeight="1" spans="1:5">
      <c r="A156" s="23" t="s">
        <v>106</v>
      </c>
      <c r="B156" s="18">
        <v>10</v>
      </c>
      <c r="C156" s="24"/>
      <c r="D156" s="20"/>
      <c r="E156" s="25"/>
    </row>
    <row r="157" ht="20.1" customHeight="1" spans="1:5">
      <c r="A157" s="23" t="s">
        <v>107</v>
      </c>
      <c r="B157" s="18"/>
      <c r="C157" s="24"/>
      <c r="D157" s="20"/>
      <c r="E157" s="25"/>
    </row>
    <row r="158" ht="20.1" customHeight="1" spans="1:5">
      <c r="A158" s="26" t="s">
        <v>54</v>
      </c>
      <c r="B158" s="18"/>
      <c r="C158" s="24"/>
      <c r="D158" s="20"/>
      <c r="E158" s="25"/>
    </row>
    <row r="159" ht="20.1" customHeight="1" spans="1:5">
      <c r="A159" s="26" t="s">
        <v>20</v>
      </c>
      <c r="B159" s="18"/>
      <c r="C159" s="24"/>
      <c r="D159" s="20"/>
      <c r="E159" s="25"/>
    </row>
    <row r="160" ht="20.1" customHeight="1" spans="1:5">
      <c r="A160" s="26" t="s">
        <v>108</v>
      </c>
      <c r="B160" s="18">
        <v>52</v>
      </c>
      <c r="C160" s="24">
        <v>15</v>
      </c>
      <c r="D160" s="20">
        <f>(C160/B160)*100</f>
        <v>28.8461538461538</v>
      </c>
      <c r="E160" s="25"/>
    </row>
    <row r="161" ht="20.1" customHeight="1" spans="1:5">
      <c r="A161" s="23" t="s">
        <v>109</v>
      </c>
      <c r="B161" s="18">
        <f>SUM(B162:B173)</f>
        <v>94</v>
      </c>
      <c r="C161" s="24"/>
      <c r="D161" s="20"/>
      <c r="E161" s="25"/>
    </row>
    <row r="162" ht="20.1" customHeight="1" spans="1:5">
      <c r="A162" s="23" t="s">
        <v>11</v>
      </c>
      <c r="B162" s="18">
        <v>69</v>
      </c>
      <c r="C162" s="24"/>
      <c r="D162" s="20"/>
      <c r="E162" s="25"/>
    </row>
    <row r="163" ht="20.1" customHeight="1" spans="1:5">
      <c r="A163" s="23" t="s">
        <v>12</v>
      </c>
      <c r="B163" s="18"/>
      <c r="C163" s="24"/>
      <c r="D163" s="20"/>
      <c r="E163" s="25"/>
    </row>
    <row r="164" ht="20.1" customHeight="1" spans="1:5">
      <c r="A164" s="26" t="s">
        <v>13</v>
      </c>
      <c r="B164" s="18">
        <v>12</v>
      </c>
      <c r="C164" s="24"/>
      <c r="D164" s="20"/>
      <c r="E164" s="25"/>
    </row>
    <row r="165" ht="20.1" customHeight="1" spans="1:5">
      <c r="A165" s="26" t="s">
        <v>110</v>
      </c>
      <c r="B165" s="18"/>
      <c r="C165" s="24"/>
      <c r="D165" s="20"/>
      <c r="E165" s="25"/>
    </row>
    <row r="166" ht="20.25" customHeight="1" spans="1:5">
      <c r="A166" s="26" t="s">
        <v>111</v>
      </c>
      <c r="B166" s="18"/>
      <c r="C166" s="24"/>
      <c r="D166" s="20"/>
      <c r="E166" s="25"/>
    </row>
    <row r="167" ht="20.1" customHeight="1" spans="1:5">
      <c r="A167" s="26" t="s">
        <v>112</v>
      </c>
      <c r="B167" s="18">
        <v>13</v>
      </c>
      <c r="C167" s="24"/>
      <c r="D167" s="20"/>
      <c r="E167" s="25"/>
    </row>
    <row r="168" ht="20.1" customHeight="1" spans="1:5">
      <c r="A168" s="23" t="s">
        <v>113</v>
      </c>
      <c r="B168" s="18"/>
      <c r="C168" s="24"/>
      <c r="D168" s="20"/>
      <c r="E168" s="25"/>
    </row>
    <row r="169" ht="20.1" customHeight="1" spans="1:5">
      <c r="A169" s="23" t="s">
        <v>114</v>
      </c>
      <c r="B169" s="18"/>
      <c r="C169" s="24"/>
      <c r="D169" s="20"/>
      <c r="E169" s="25"/>
    </row>
    <row r="170" ht="20.1" customHeight="1" spans="1:5">
      <c r="A170" s="23" t="s">
        <v>115</v>
      </c>
      <c r="B170" s="18"/>
      <c r="C170" s="24"/>
      <c r="D170" s="20"/>
      <c r="E170" s="25"/>
    </row>
    <row r="171" ht="20.1" customHeight="1" spans="1:5">
      <c r="A171" s="26" t="s">
        <v>54</v>
      </c>
      <c r="B171" s="18"/>
      <c r="C171" s="24"/>
      <c r="D171" s="20"/>
      <c r="E171" s="25"/>
    </row>
    <row r="172" ht="20.1" customHeight="1" spans="1:5">
      <c r="A172" s="26" t="s">
        <v>20</v>
      </c>
      <c r="B172" s="18"/>
      <c r="C172" s="24"/>
      <c r="D172" s="20"/>
      <c r="E172" s="25"/>
    </row>
    <row r="173" ht="20.1" customHeight="1" spans="1:5">
      <c r="A173" s="26" t="s">
        <v>116</v>
      </c>
      <c r="B173" s="18"/>
      <c r="C173" s="24"/>
      <c r="D173" s="20"/>
      <c r="E173" s="25"/>
    </row>
    <row r="174" s="3" customFormat="1" ht="20.1" customHeight="1" spans="1:5">
      <c r="A174" s="21" t="s">
        <v>117</v>
      </c>
      <c r="B174" s="18">
        <f>SUM(B175:B180)</f>
        <v>296</v>
      </c>
      <c r="C174" s="19">
        <f>SUM(C175:C180)</f>
        <v>160</v>
      </c>
      <c r="D174" s="20">
        <f>(C174/B174)*100</f>
        <v>54.0540540540541</v>
      </c>
      <c r="E174" s="22"/>
    </row>
    <row r="175" ht="20.1" customHeight="1" spans="1:5">
      <c r="A175" s="23" t="s">
        <v>11</v>
      </c>
      <c r="B175" s="18">
        <v>167</v>
      </c>
      <c r="C175" s="24">
        <v>147</v>
      </c>
      <c r="D175" s="20">
        <f>(C175/B175)*100</f>
        <v>88.0239520958084</v>
      </c>
      <c r="E175" s="25"/>
    </row>
    <row r="176" s="4" customFormat="1" ht="20.1" customHeight="1" spans="1:5">
      <c r="A176" s="23" t="s">
        <v>12</v>
      </c>
      <c r="B176" s="18"/>
      <c r="C176" s="24"/>
      <c r="D176" s="20"/>
      <c r="E176" s="25"/>
    </row>
    <row r="177" ht="20.1" customHeight="1" spans="1:5">
      <c r="A177" s="26" t="s">
        <v>13</v>
      </c>
      <c r="B177" s="18">
        <v>5</v>
      </c>
      <c r="C177" s="24"/>
      <c r="D177" s="20"/>
      <c r="E177" s="25"/>
    </row>
    <row r="178" ht="20.1" customHeight="1" spans="1:5">
      <c r="A178" s="26" t="s">
        <v>118</v>
      </c>
      <c r="B178" s="18">
        <v>112</v>
      </c>
      <c r="C178" s="24"/>
      <c r="D178" s="20"/>
      <c r="E178" s="25"/>
    </row>
    <row r="179" ht="20.1" customHeight="1" spans="1:5">
      <c r="A179" s="26" t="s">
        <v>20</v>
      </c>
      <c r="B179" s="18"/>
      <c r="C179" s="24"/>
      <c r="D179" s="20"/>
      <c r="E179" s="25"/>
    </row>
    <row r="180" ht="20.1" customHeight="1" spans="1:5">
      <c r="A180" s="25" t="s">
        <v>119</v>
      </c>
      <c r="B180" s="18">
        <v>12</v>
      </c>
      <c r="C180" s="24">
        <v>13</v>
      </c>
      <c r="D180" s="20">
        <f>(C180/B180)*100</f>
        <v>108.333333333333</v>
      </c>
      <c r="E180" s="25"/>
    </row>
    <row r="181" s="3" customFormat="1" ht="20.1" customHeight="1" spans="1:5">
      <c r="A181" s="21" t="s">
        <v>120</v>
      </c>
      <c r="B181" s="18">
        <f>SUM(B182:B187)</f>
        <v>261</v>
      </c>
      <c r="C181" s="19">
        <f>SUM(C182:C187)</f>
        <v>50</v>
      </c>
      <c r="D181" s="20">
        <f>(C181/B181)*100</f>
        <v>19.1570881226054</v>
      </c>
      <c r="E181" s="22"/>
    </row>
    <row r="182" ht="20.1" customHeight="1" spans="1:5">
      <c r="A182" s="23" t="s">
        <v>11</v>
      </c>
      <c r="B182" s="18"/>
      <c r="C182" s="24">
        <v>10</v>
      </c>
      <c r="D182" s="20"/>
      <c r="E182" s="25"/>
    </row>
    <row r="183" ht="20.25" customHeight="1" spans="1:5">
      <c r="A183" s="23" t="s">
        <v>12</v>
      </c>
      <c r="B183" s="18"/>
      <c r="C183" s="24"/>
      <c r="D183" s="20"/>
      <c r="E183" s="25"/>
    </row>
    <row r="184" ht="20.1" customHeight="1" spans="1:5">
      <c r="A184" s="26" t="s">
        <v>13</v>
      </c>
      <c r="B184" s="18">
        <v>12</v>
      </c>
      <c r="C184" s="24"/>
      <c r="D184" s="20"/>
      <c r="E184" s="25"/>
    </row>
    <row r="185" ht="20.1" customHeight="1" spans="1:5">
      <c r="A185" s="26" t="s">
        <v>121</v>
      </c>
      <c r="B185" s="18">
        <v>44</v>
      </c>
      <c r="C185" s="24"/>
      <c r="D185" s="20"/>
      <c r="E185" s="25"/>
    </row>
    <row r="186" ht="20.1" customHeight="1" spans="1:5">
      <c r="A186" s="26" t="s">
        <v>20</v>
      </c>
      <c r="B186" s="18"/>
      <c r="C186" s="24"/>
      <c r="D186" s="20"/>
      <c r="E186" s="25"/>
    </row>
    <row r="187" ht="20.1" customHeight="1" spans="1:5">
      <c r="A187" s="23" t="s">
        <v>122</v>
      </c>
      <c r="B187" s="18">
        <v>205</v>
      </c>
      <c r="C187" s="24">
        <v>40</v>
      </c>
      <c r="D187" s="20">
        <f>(C187/B187)*100</f>
        <v>19.5121951219512</v>
      </c>
      <c r="E187" s="25"/>
    </row>
    <row r="188" ht="20.1" customHeight="1" spans="1:5">
      <c r="A188" s="23" t="s">
        <v>123</v>
      </c>
      <c r="B188" s="28"/>
      <c r="C188" s="24"/>
      <c r="D188" s="20"/>
      <c r="E188" s="25"/>
    </row>
    <row r="189" ht="20.1" customHeight="1" spans="1:5">
      <c r="A189" s="23" t="s">
        <v>11</v>
      </c>
      <c r="B189" s="28"/>
      <c r="C189" s="24"/>
      <c r="D189" s="20"/>
      <c r="E189" s="25"/>
    </row>
    <row r="190" ht="20.1" customHeight="1" spans="1:5">
      <c r="A190" s="26" t="s">
        <v>12</v>
      </c>
      <c r="B190" s="28"/>
      <c r="C190" s="24"/>
      <c r="D190" s="20"/>
      <c r="E190" s="25"/>
    </row>
    <row r="191" ht="20.1" customHeight="1" spans="1:5">
      <c r="A191" s="26" t="s">
        <v>13</v>
      </c>
      <c r="B191" s="28"/>
      <c r="C191" s="24"/>
      <c r="D191" s="20"/>
      <c r="E191" s="25"/>
    </row>
    <row r="192" ht="20.1" customHeight="1" spans="1:5">
      <c r="A192" s="26" t="s">
        <v>124</v>
      </c>
      <c r="B192" s="28"/>
      <c r="C192" s="24"/>
      <c r="D192" s="20"/>
      <c r="E192" s="25"/>
    </row>
    <row r="193" ht="20.1" customHeight="1" spans="1:5">
      <c r="A193" s="25" t="s">
        <v>125</v>
      </c>
      <c r="B193" s="28"/>
      <c r="C193" s="24"/>
      <c r="D193" s="20"/>
      <c r="E193" s="25"/>
    </row>
    <row r="194" ht="20.1" customHeight="1" spans="1:5">
      <c r="A194" s="23" t="s">
        <v>126</v>
      </c>
      <c r="B194" s="28"/>
      <c r="C194" s="24"/>
      <c r="D194" s="20"/>
      <c r="E194" s="25"/>
    </row>
    <row r="195" ht="20.1" customHeight="1" spans="1:5">
      <c r="A195" s="23" t="s">
        <v>20</v>
      </c>
      <c r="B195" s="28"/>
      <c r="C195" s="24"/>
      <c r="D195" s="20"/>
      <c r="E195" s="25"/>
    </row>
    <row r="196" ht="20.1" customHeight="1" spans="1:5">
      <c r="A196" s="23" t="s">
        <v>127</v>
      </c>
      <c r="B196" s="28"/>
      <c r="C196" s="24"/>
      <c r="D196" s="20"/>
      <c r="E196" s="25"/>
    </row>
    <row r="197" s="3" customFormat="1" ht="20.1" customHeight="1" spans="1:5">
      <c r="A197" s="27" t="s">
        <v>128</v>
      </c>
      <c r="B197" s="18">
        <f>SUM(B198:B202)</f>
        <v>606</v>
      </c>
      <c r="C197" s="19">
        <f>SUM(C198:C202)</f>
        <v>83</v>
      </c>
      <c r="D197" s="20">
        <f>(C197/B197)*100</f>
        <v>13.6963696369637</v>
      </c>
      <c r="E197" s="22"/>
    </row>
    <row r="198" ht="20.1" customHeight="1" spans="1:5">
      <c r="A198" s="26" t="s">
        <v>11</v>
      </c>
      <c r="B198" s="18">
        <v>86</v>
      </c>
      <c r="C198" s="24">
        <v>71</v>
      </c>
      <c r="D198" s="20">
        <f>(C198/B198)*100</f>
        <v>82.5581395348837</v>
      </c>
      <c r="E198" s="25"/>
    </row>
    <row r="199" ht="20.1" customHeight="1" spans="1:5">
      <c r="A199" s="26" t="s">
        <v>12</v>
      </c>
      <c r="B199" s="18"/>
      <c r="C199" s="24"/>
      <c r="D199" s="20"/>
      <c r="E199" s="25"/>
    </row>
    <row r="200" ht="20.1" customHeight="1" spans="1:5">
      <c r="A200" s="23" t="s">
        <v>13</v>
      </c>
      <c r="B200" s="18">
        <v>11</v>
      </c>
      <c r="C200" s="24">
        <v>10</v>
      </c>
      <c r="D200" s="20">
        <f>(C200/B200)*100</f>
        <v>90.9090909090909</v>
      </c>
      <c r="E200" s="25"/>
    </row>
    <row r="201" ht="20.1" customHeight="1" spans="1:5">
      <c r="A201" s="23" t="s">
        <v>129</v>
      </c>
      <c r="B201" s="18">
        <v>440</v>
      </c>
      <c r="C201" s="24"/>
      <c r="D201" s="20"/>
      <c r="E201" s="25"/>
    </row>
    <row r="202" ht="20.1" customHeight="1" spans="1:5">
      <c r="A202" s="23" t="s">
        <v>130</v>
      </c>
      <c r="B202" s="18">
        <v>69</v>
      </c>
      <c r="C202" s="24">
        <v>2</v>
      </c>
      <c r="D202" s="20">
        <f>(C202/B202)*100</f>
        <v>2.89855072463768</v>
      </c>
      <c r="E202" s="25"/>
    </row>
    <row r="203" s="3" customFormat="1" ht="20.1" customHeight="1" spans="1:5">
      <c r="A203" s="27" t="s">
        <v>131</v>
      </c>
      <c r="B203" s="18">
        <f>SUM(B204:B209)</f>
        <v>103</v>
      </c>
      <c r="C203" s="19">
        <f>SUM(C204:C209)</f>
        <v>61</v>
      </c>
      <c r="D203" s="20">
        <f>(C203/B203)*100</f>
        <v>59.2233009708738</v>
      </c>
      <c r="E203" s="22"/>
    </row>
    <row r="204" ht="20.1" customHeight="1" spans="1:5">
      <c r="A204" s="26" t="s">
        <v>11</v>
      </c>
      <c r="B204" s="18">
        <v>68</v>
      </c>
      <c r="C204" s="24">
        <v>55</v>
      </c>
      <c r="D204" s="20">
        <f>(C204/B204)*100</f>
        <v>80.8823529411765</v>
      </c>
      <c r="E204" s="25"/>
    </row>
    <row r="205" ht="20.1" customHeight="1" spans="1:5">
      <c r="A205" s="26" t="s">
        <v>12</v>
      </c>
      <c r="B205" s="18"/>
      <c r="C205" s="24"/>
      <c r="D205" s="20"/>
      <c r="E205" s="25"/>
    </row>
    <row r="206" ht="20.1" customHeight="1" spans="1:5">
      <c r="A206" s="25" t="s">
        <v>13</v>
      </c>
      <c r="B206" s="18">
        <v>14</v>
      </c>
      <c r="C206" s="24">
        <v>5</v>
      </c>
      <c r="D206" s="20">
        <f>(C206/B206)*100</f>
        <v>35.7142857142857</v>
      </c>
      <c r="E206" s="25"/>
    </row>
    <row r="207" ht="20.1" customHeight="1" spans="1:5">
      <c r="A207" s="23" t="s">
        <v>25</v>
      </c>
      <c r="B207" s="18"/>
      <c r="C207" s="24"/>
      <c r="D207" s="20"/>
      <c r="E207" s="25"/>
    </row>
    <row r="208" ht="20.1" customHeight="1" spans="1:5">
      <c r="A208" s="23" t="s">
        <v>20</v>
      </c>
      <c r="B208" s="18"/>
      <c r="C208" s="24"/>
      <c r="D208" s="20"/>
      <c r="E208" s="25"/>
    </row>
    <row r="209" ht="20.1" customHeight="1" spans="1:5">
      <c r="A209" s="23" t="s">
        <v>132</v>
      </c>
      <c r="B209" s="18">
        <v>21</v>
      </c>
      <c r="C209" s="24">
        <v>1</v>
      </c>
      <c r="D209" s="20">
        <f>(C209/B209)*100</f>
        <v>4.76190476190476</v>
      </c>
      <c r="E209" s="25"/>
    </row>
    <row r="210" s="3" customFormat="1" ht="20.1" customHeight="1" spans="1:5">
      <c r="A210" s="27" t="s">
        <v>133</v>
      </c>
      <c r="B210" s="18">
        <f>SUM(B211:B217)</f>
        <v>484</v>
      </c>
      <c r="C210" s="19">
        <f>SUM(C211:C217)</f>
        <v>154</v>
      </c>
      <c r="D210" s="20">
        <f>(C210/B210)*100</f>
        <v>31.8181818181818</v>
      </c>
      <c r="E210" s="22"/>
    </row>
    <row r="211" ht="20.1" customHeight="1" spans="1:5">
      <c r="A211" s="26" t="s">
        <v>11</v>
      </c>
      <c r="B211" s="18">
        <v>111</v>
      </c>
      <c r="C211" s="29">
        <v>110</v>
      </c>
      <c r="D211" s="20">
        <f>(C211/B211)*100</f>
        <v>99.0990990990991</v>
      </c>
      <c r="E211" s="30"/>
    </row>
    <row r="212" ht="20.1" customHeight="1" spans="1:5">
      <c r="A212" s="26" t="s">
        <v>12</v>
      </c>
      <c r="B212" s="18"/>
      <c r="C212" s="29"/>
      <c r="D212" s="20"/>
      <c r="E212" s="30"/>
    </row>
    <row r="213" ht="20.1" customHeight="1" spans="1:5">
      <c r="A213" s="23" t="s">
        <v>13</v>
      </c>
      <c r="B213" s="18">
        <v>11</v>
      </c>
      <c r="C213" s="29">
        <v>13</v>
      </c>
      <c r="D213" s="20">
        <f>(C213/B213)*100</f>
        <v>118.181818181818</v>
      </c>
      <c r="E213" s="30"/>
    </row>
    <row r="214" ht="20.1" customHeight="1" spans="1:5">
      <c r="A214" s="23" t="s">
        <v>134</v>
      </c>
      <c r="B214" s="18"/>
      <c r="C214" s="24"/>
      <c r="D214" s="20"/>
      <c r="E214" s="25"/>
    </row>
    <row r="215" ht="20.1" customHeight="1" spans="1:5">
      <c r="A215" s="23" t="s">
        <v>135</v>
      </c>
      <c r="B215" s="18"/>
      <c r="C215" s="24"/>
      <c r="D215" s="20"/>
      <c r="E215" s="25"/>
    </row>
    <row r="216" ht="20.1" customHeight="1" spans="1:5">
      <c r="A216" s="26" t="s">
        <v>20</v>
      </c>
      <c r="B216" s="18"/>
      <c r="C216" s="31"/>
      <c r="D216" s="20"/>
      <c r="E216" s="25"/>
    </row>
    <row r="217" ht="20.1" customHeight="1" spans="1:5">
      <c r="A217" s="26" t="s">
        <v>136</v>
      </c>
      <c r="B217" s="18">
        <v>362</v>
      </c>
      <c r="C217" s="31">
        <v>31</v>
      </c>
      <c r="D217" s="20">
        <f>(C217/B217)*100</f>
        <v>8.56353591160221</v>
      </c>
      <c r="E217" s="25"/>
    </row>
    <row r="218" s="3" customFormat="1" ht="20.1" customHeight="1" spans="1:5">
      <c r="A218" s="27" t="s">
        <v>137</v>
      </c>
      <c r="B218" s="18">
        <f>SUM(B219:B224)</f>
        <v>294</v>
      </c>
      <c r="C218" s="32">
        <f>SUM(C219:C224)</f>
        <v>283</v>
      </c>
      <c r="D218" s="20">
        <f>(C218/B218)*100</f>
        <v>96.2585034013605</v>
      </c>
      <c r="E218" s="22"/>
    </row>
    <row r="219" ht="20.1" customHeight="1" spans="1:5">
      <c r="A219" s="26" t="s">
        <v>11</v>
      </c>
      <c r="B219" s="18">
        <v>185</v>
      </c>
      <c r="C219" s="31">
        <v>165</v>
      </c>
      <c r="D219" s="20">
        <f>(C219/B219)*100</f>
        <v>89.1891891891892</v>
      </c>
      <c r="E219" s="25"/>
    </row>
    <row r="220" ht="20.1" customHeight="1" spans="1:5">
      <c r="A220" s="23" t="s">
        <v>12</v>
      </c>
      <c r="B220" s="18"/>
      <c r="C220" s="33"/>
      <c r="D220" s="20"/>
      <c r="E220" s="25"/>
    </row>
    <row r="221" ht="20.1" customHeight="1" spans="1:5">
      <c r="A221" s="23" t="s">
        <v>13</v>
      </c>
      <c r="B221" s="18">
        <v>48</v>
      </c>
      <c r="C221" s="33">
        <v>51</v>
      </c>
      <c r="D221" s="20">
        <f>(C221/B221)*100</f>
        <v>106.25</v>
      </c>
      <c r="E221" s="25"/>
    </row>
    <row r="222" ht="20.1" customHeight="1" spans="1:5">
      <c r="A222" s="23" t="s">
        <v>138</v>
      </c>
      <c r="B222" s="18"/>
      <c r="C222" s="33"/>
      <c r="D222" s="20"/>
      <c r="E222" s="25"/>
    </row>
    <row r="223" ht="20.1" customHeight="1" spans="1:5">
      <c r="A223" s="26" t="s">
        <v>20</v>
      </c>
      <c r="B223" s="18"/>
      <c r="C223" s="33"/>
      <c r="D223" s="20"/>
      <c r="E223" s="25"/>
    </row>
    <row r="224" ht="20.1" customHeight="1" spans="1:5">
      <c r="A224" s="26" t="s">
        <v>139</v>
      </c>
      <c r="B224" s="18">
        <v>61</v>
      </c>
      <c r="C224" s="33">
        <v>67</v>
      </c>
      <c r="D224" s="20">
        <f>(C224/B224)*100</f>
        <v>109.83606557377</v>
      </c>
      <c r="E224" s="25"/>
    </row>
    <row r="225" s="3" customFormat="1" ht="20.1" customHeight="1" spans="1:5">
      <c r="A225" s="27" t="s">
        <v>140</v>
      </c>
      <c r="B225" s="18">
        <f>SUM(B226:B230)</f>
        <v>452</v>
      </c>
      <c r="C225" s="34">
        <f>SUM(C226:C230)</f>
        <v>480</v>
      </c>
      <c r="D225" s="20">
        <f>(C225/B225)*100</f>
        <v>106.194690265487</v>
      </c>
      <c r="E225" s="22"/>
    </row>
    <row r="226" ht="20.1" customHeight="1" spans="1:5">
      <c r="A226" s="23" t="s">
        <v>11</v>
      </c>
      <c r="B226" s="18">
        <v>153</v>
      </c>
      <c r="C226" s="33">
        <v>129</v>
      </c>
      <c r="D226" s="20">
        <f>(C226/B226)*100</f>
        <v>84.3137254901961</v>
      </c>
      <c r="E226" s="25"/>
    </row>
    <row r="227" ht="20.1" customHeight="1" spans="1:5">
      <c r="A227" s="23" t="s">
        <v>12</v>
      </c>
      <c r="B227" s="18"/>
      <c r="C227" s="33"/>
      <c r="D227" s="20"/>
      <c r="E227" s="25"/>
    </row>
    <row r="228" ht="20.1" customHeight="1" spans="1:5">
      <c r="A228" s="23" t="s">
        <v>13</v>
      </c>
      <c r="B228" s="18">
        <v>26</v>
      </c>
      <c r="C228" s="31">
        <v>22</v>
      </c>
      <c r="D228" s="20">
        <f>(C228/B228)*100</f>
        <v>84.6153846153846</v>
      </c>
      <c r="E228" s="25"/>
    </row>
    <row r="229" ht="20.1" customHeight="1" spans="1:5">
      <c r="A229" s="26" t="s">
        <v>20</v>
      </c>
      <c r="B229" s="18"/>
      <c r="C229" s="31"/>
      <c r="D229" s="20"/>
      <c r="E229" s="25"/>
    </row>
    <row r="230" ht="20.1" customHeight="1" spans="1:5">
      <c r="A230" s="26" t="s">
        <v>141</v>
      </c>
      <c r="B230" s="18">
        <v>273</v>
      </c>
      <c r="C230" s="31">
        <v>329</v>
      </c>
      <c r="D230" s="20">
        <f>(C230/B230)*100</f>
        <v>120.512820512821</v>
      </c>
      <c r="E230" s="25"/>
    </row>
    <row r="231" s="3" customFormat="1" ht="20.1" customHeight="1" spans="1:5">
      <c r="A231" s="27" t="s">
        <v>142</v>
      </c>
      <c r="B231" s="18">
        <f>SUM(B232:B236)</f>
        <v>287</v>
      </c>
      <c r="C231" s="32">
        <f>SUM(C232:C236)</f>
        <v>281</v>
      </c>
      <c r="D231" s="20">
        <f>(C231/B231)*100</f>
        <v>97.9094076655052</v>
      </c>
      <c r="E231" s="22"/>
    </row>
    <row r="232" ht="20.1" customHeight="1" spans="1:5">
      <c r="A232" s="25" t="s">
        <v>11</v>
      </c>
      <c r="B232" s="18">
        <v>85</v>
      </c>
      <c r="C232" s="24">
        <v>83</v>
      </c>
      <c r="D232" s="20">
        <f>(C232/B232)*100</f>
        <v>97.6470588235294</v>
      </c>
      <c r="E232" s="25"/>
    </row>
    <row r="233" ht="20.1" customHeight="1" spans="1:5">
      <c r="A233" s="23" t="s">
        <v>12</v>
      </c>
      <c r="B233" s="18"/>
      <c r="C233" s="24"/>
      <c r="D233" s="20"/>
      <c r="E233" s="25"/>
    </row>
    <row r="234" ht="20.1" customHeight="1" spans="1:5">
      <c r="A234" s="23" t="s">
        <v>13</v>
      </c>
      <c r="B234" s="18">
        <v>14</v>
      </c>
      <c r="C234" s="24">
        <v>19</v>
      </c>
      <c r="D234" s="20">
        <f>(C234/B234)*100</f>
        <v>135.714285714286</v>
      </c>
      <c r="E234" s="25"/>
    </row>
    <row r="235" ht="20.1" customHeight="1" spans="1:5">
      <c r="A235" s="23" t="s">
        <v>20</v>
      </c>
      <c r="B235" s="18"/>
      <c r="C235" s="24"/>
      <c r="D235" s="20"/>
      <c r="E235" s="25"/>
    </row>
    <row r="236" ht="20.1" customHeight="1" spans="1:5">
      <c r="A236" s="26" t="s">
        <v>143</v>
      </c>
      <c r="B236" s="18">
        <v>188</v>
      </c>
      <c r="C236" s="24">
        <v>179</v>
      </c>
      <c r="D236" s="20">
        <f>(C236/B236)*100</f>
        <v>95.2127659574468</v>
      </c>
      <c r="E236" s="25"/>
    </row>
    <row r="237" s="3" customFormat="1" ht="20.1" customHeight="1" spans="1:5">
      <c r="A237" s="27" t="s">
        <v>144</v>
      </c>
      <c r="B237" s="18">
        <f>SUM(B238:B242)</f>
        <v>164</v>
      </c>
      <c r="C237" s="19">
        <f>SUM(C238:C242)</f>
        <v>144</v>
      </c>
      <c r="D237" s="20">
        <f>(C237/B237)*100</f>
        <v>87.8048780487805</v>
      </c>
      <c r="E237" s="22"/>
    </row>
    <row r="238" ht="20.1" customHeight="1" spans="1:5">
      <c r="A238" s="26" t="s">
        <v>11</v>
      </c>
      <c r="B238" s="18">
        <v>103</v>
      </c>
      <c r="C238" s="24">
        <v>67</v>
      </c>
      <c r="D238" s="20">
        <f>(C238/B238)*100</f>
        <v>65.0485436893204</v>
      </c>
      <c r="E238" s="25"/>
    </row>
    <row r="239" ht="20.1" customHeight="1" spans="1:5">
      <c r="A239" s="23" t="s">
        <v>12</v>
      </c>
      <c r="B239" s="18"/>
      <c r="C239" s="24"/>
      <c r="D239" s="20"/>
      <c r="E239" s="25"/>
    </row>
    <row r="240" ht="20.1" customHeight="1" spans="1:5">
      <c r="A240" s="23" t="s">
        <v>13</v>
      </c>
      <c r="B240" s="18">
        <v>17</v>
      </c>
      <c r="C240" s="24">
        <v>16</v>
      </c>
      <c r="D240" s="20">
        <f>(C240/B240)*100</f>
        <v>94.1176470588235</v>
      </c>
      <c r="E240" s="25"/>
    </row>
    <row r="241" ht="20.1" customHeight="1" spans="1:5">
      <c r="A241" s="23" t="s">
        <v>20</v>
      </c>
      <c r="B241" s="18"/>
      <c r="C241" s="24"/>
      <c r="D241" s="20"/>
      <c r="E241" s="25"/>
    </row>
    <row r="242" ht="20.1" customHeight="1" spans="1:5">
      <c r="A242" s="26" t="s">
        <v>145</v>
      </c>
      <c r="B242" s="18">
        <v>44</v>
      </c>
      <c r="C242" s="24">
        <v>61</v>
      </c>
      <c r="D242" s="20">
        <f>(C242/B242)*100</f>
        <v>138.636363636364</v>
      </c>
      <c r="E242" s="25"/>
    </row>
    <row r="243" s="3" customFormat="1" ht="20.1" customHeight="1" spans="1:5">
      <c r="A243" s="27" t="s">
        <v>146</v>
      </c>
      <c r="B243" s="18"/>
      <c r="C243" s="19"/>
      <c r="D243" s="20"/>
      <c r="E243" s="22"/>
    </row>
    <row r="244" ht="20.1" customHeight="1" spans="1:5">
      <c r="A244" s="26" t="s">
        <v>11</v>
      </c>
      <c r="B244" s="18"/>
      <c r="C244" s="24"/>
      <c r="D244" s="20"/>
      <c r="E244" s="25"/>
    </row>
    <row r="245" ht="20.1" customHeight="1" spans="1:5">
      <c r="A245" s="25" t="s">
        <v>12</v>
      </c>
      <c r="B245" s="18"/>
      <c r="C245" s="24"/>
      <c r="D245" s="20"/>
      <c r="E245" s="25"/>
    </row>
    <row r="246" ht="20.1" customHeight="1" spans="1:5">
      <c r="A246" s="23" t="s">
        <v>13</v>
      </c>
      <c r="B246" s="18"/>
      <c r="C246" s="24"/>
      <c r="D246" s="20"/>
      <c r="E246" s="25"/>
    </row>
    <row r="247" ht="20.1" customHeight="1" spans="1:5">
      <c r="A247" s="23" t="s">
        <v>20</v>
      </c>
      <c r="B247" s="18"/>
      <c r="C247" s="24"/>
      <c r="D247" s="20"/>
      <c r="E247" s="25"/>
    </row>
    <row r="248" ht="20.1" customHeight="1" spans="1:5">
      <c r="A248" s="23" t="s">
        <v>147</v>
      </c>
      <c r="B248" s="18"/>
      <c r="C248" s="24"/>
      <c r="D248" s="20"/>
      <c r="E248" s="25"/>
    </row>
    <row r="249" s="3" customFormat="1" ht="20.1" customHeight="1" spans="1:5">
      <c r="A249" s="27" t="s">
        <v>148</v>
      </c>
      <c r="B249" s="18"/>
      <c r="C249" s="19"/>
      <c r="D249" s="20"/>
      <c r="E249" s="22"/>
    </row>
    <row r="250" ht="20.1" customHeight="1" spans="1:5">
      <c r="A250" s="26" t="s">
        <v>11</v>
      </c>
      <c r="B250" s="18"/>
      <c r="C250" s="24"/>
      <c r="D250" s="20"/>
      <c r="E250" s="25"/>
    </row>
    <row r="251" ht="20.1" customHeight="1" spans="1:5">
      <c r="A251" s="26" t="s">
        <v>12</v>
      </c>
      <c r="B251" s="18"/>
      <c r="C251" s="24"/>
      <c r="D251" s="20"/>
      <c r="E251" s="25"/>
    </row>
    <row r="252" ht="20.1" customHeight="1" spans="1:5">
      <c r="A252" s="23" t="s">
        <v>13</v>
      </c>
      <c r="B252" s="18"/>
      <c r="C252" s="24"/>
      <c r="D252" s="20"/>
      <c r="E252" s="25"/>
    </row>
    <row r="253" ht="20.1" customHeight="1" spans="1:5">
      <c r="A253" s="23" t="s">
        <v>20</v>
      </c>
      <c r="B253" s="18"/>
      <c r="C253" s="24"/>
      <c r="D253" s="20"/>
      <c r="E253" s="25"/>
    </row>
    <row r="254" ht="20.1" customHeight="1" spans="1:5">
      <c r="A254" s="23" t="s">
        <v>149</v>
      </c>
      <c r="B254" s="18"/>
      <c r="C254" s="24"/>
      <c r="D254" s="20"/>
      <c r="E254" s="25"/>
    </row>
    <row r="255" s="3" customFormat="1" ht="20.1" customHeight="1" spans="1:5">
      <c r="A255" s="27" t="s">
        <v>150</v>
      </c>
      <c r="B255" s="18">
        <f>SUM(B256:B257)</f>
        <v>65</v>
      </c>
      <c r="C255" s="19">
        <f>C257</f>
        <v>466</v>
      </c>
      <c r="D255" s="20">
        <f>(C255/B255)*100</f>
        <v>716.923076923077</v>
      </c>
      <c r="E255" s="22"/>
    </row>
    <row r="256" ht="20.1" customHeight="1" spans="1:5">
      <c r="A256" s="26" t="s">
        <v>151</v>
      </c>
      <c r="B256" s="18"/>
      <c r="C256" s="24"/>
      <c r="D256" s="20"/>
      <c r="E256" s="25"/>
    </row>
    <row r="257" ht="20.1" customHeight="1" spans="1:5">
      <c r="A257" s="26" t="s">
        <v>152</v>
      </c>
      <c r="B257" s="18">
        <v>65</v>
      </c>
      <c r="C257" s="24">
        <v>466</v>
      </c>
      <c r="D257" s="20">
        <f>(C257/B257)*100</f>
        <v>716.923076923077</v>
      </c>
      <c r="E257" s="25"/>
    </row>
    <row r="258" ht="20.1" customHeight="1" spans="1:5">
      <c r="A258" s="25" t="s">
        <v>153</v>
      </c>
      <c r="B258" s="28"/>
      <c r="C258" s="24"/>
      <c r="D258" s="20"/>
      <c r="E258" s="25"/>
    </row>
    <row r="259" ht="20.1" customHeight="1" spans="1:5">
      <c r="A259" s="23" t="s">
        <v>154</v>
      </c>
      <c r="B259" s="28"/>
      <c r="C259" s="24"/>
      <c r="D259" s="20"/>
      <c r="E259" s="25"/>
    </row>
    <row r="260" ht="20.1" customHeight="1" spans="1:5">
      <c r="A260" s="23" t="s">
        <v>155</v>
      </c>
      <c r="B260" s="28"/>
      <c r="C260" s="24"/>
      <c r="D260" s="20"/>
      <c r="E260" s="25"/>
    </row>
    <row r="261" s="3" customFormat="1" ht="30" customHeight="1" spans="1:5">
      <c r="A261" s="22" t="s">
        <v>156</v>
      </c>
      <c r="B261" s="35">
        <v>153</v>
      </c>
      <c r="C261" s="19">
        <f>C262+C271</f>
        <v>150</v>
      </c>
      <c r="D261" s="20">
        <f>(C261/B261)*100</f>
        <v>98.0392156862745</v>
      </c>
      <c r="E261" s="22"/>
    </row>
    <row r="262" s="3" customFormat="1" ht="20.1" customHeight="1" spans="1:5">
      <c r="A262" s="27" t="s">
        <v>157</v>
      </c>
      <c r="B262" s="18">
        <f>SUM(B263:B270)</f>
        <v>47</v>
      </c>
      <c r="C262" s="19">
        <f>SUM(C263:C270)</f>
        <v>49</v>
      </c>
      <c r="D262" s="20">
        <f>(C262/B262)*100</f>
        <v>104.255319148936</v>
      </c>
      <c r="E262" s="22"/>
    </row>
    <row r="263" ht="20.1" customHeight="1" spans="1:5">
      <c r="A263" s="26" t="s">
        <v>158</v>
      </c>
      <c r="B263" s="18">
        <v>4</v>
      </c>
      <c r="C263" s="24">
        <v>6</v>
      </c>
      <c r="D263" s="20">
        <f>(C263/B263)*100</f>
        <v>150</v>
      </c>
      <c r="E263" s="25"/>
    </row>
    <row r="264" ht="20.1" customHeight="1" spans="1:5">
      <c r="A264" s="23" t="s">
        <v>159</v>
      </c>
      <c r="B264" s="18"/>
      <c r="C264" s="24"/>
      <c r="D264" s="20"/>
      <c r="E264" s="25"/>
    </row>
    <row r="265" ht="20.1" customHeight="1" spans="1:5">
      <c r="A265" s="23" t="s">
        <v>160</v>
      </c>
      <c r="B265" s="18"/>
      <c r="C265" s="24"/>
      <c r="D265" s="20"/>
      <c r="E265" s="25"/>
    </row>
    <row r="266" ht="20.1" customHeight="1" spans="1:5">
      <c r="A266" s="23" t="s">
        <v>161</v>
      </c>
      <c r="B266" s="18"/>
      <c r="C266" s="24"/>
      <c r="D266" s="20"/>
      <c r="E266" s="25"/>
    </row>
    <row r="267" ht="20.1" customHeight="1" spans="1:5">
      <c r="A267" s="26" t="s">
        <v>162</v>
      </c>
      <c r="B267" s="18"/>
      <c r="C267" s="24"/>
      <c r="D267" s="20"/>
      <c r="E267" s="25"/>
    </row>
    <row r="268" ht="20.1" customHeight="1" spans="1:5">
      <c r="A268" s="26" t="s">
        <v>163</v>
      </c>
      <c r="B268" s="18">
        <v>20</v>
      </c>
      <c r="C268" s="24">
        <v>20</v>
      </c>
      <c r="D268" s="20">
        <f>(C268/B268)*100</f>
        <v>100</v>
      </c>
      <c r="E268" s="25"/>
    </row>
    <row r="269" ht="20.1" customHeight="1" spans="1:5">
      <c r="A269" s="26" t="s">
        <v>164</v>
      </c>
      <c r="B269" s="18">
        <v>23</v>
      </c>
      <c r="C269" s="24">
        <v>23</v>
      </c>
      <c r="D269" s="20">
        <f>(C269/B269)*100</f>
        <v>100</v>
      </c>
      <c r="E269" s="25"/>
    </row>
    <row r="270" ht="20.1" customHeight="1" spans="1:5">
      <c r="A270" s="26" t="s">
        <v>165</v>
      </c>
      <c r="B270" s="28"/>
      <c r="C270" s="24"/>
      <c r="D270" s="20"/>
      <c r="E270" s="25"/>
    </row>
    <row r="271" s="3" customFormat="1" ht="20.1" customHeight="1" spans="1:5">
      <c r="A271" s="27" t="s">
        <v>166</v>
      </c>
      <c r="B271" s="35">
        <v>106</v>
      </c>
      <c r="C271" s="19">
        <v>101</v>
      </c>
      <c r="D271" s="20">
        <f>(C271/B271)*100</f>
        <v>95.2830188679245</v>
      </c>
      <c r="E271" s="22"/>
    </row>
    <row r="272" s="3" customFormat="1" ht="20.1" customHeight="1" spans="1:5">
      <c r="A272" s="22" t="s">
        <v>167</v>
      </c>
      <c r="B272" s="18">
        <f>B273+B283+B305+B312+B324+B333+B347+B356+B365+B373+B381+B390</f>
        <v>4319</v>
      </c>
      <c r="C272" s="19">
        <f>C273+C283+C305+C312+C324+C333+C347+C356+C365+C373+C381+C390</f>
        <v>3775</v>
      </c>
      <c r="D272" s="20">
        <f>(C272/B272)*100</f>
        <v>87.4044917805047</v>
      </c>
      <c r="E272" s="22"/>
    </row>
    <row r="273" s="3" customFormat="1" ht="20.1" customHeight="1" spans="1:5">
      <c r="A273" s="21" t="s">
        <v>168</v>
      </c>
      <c r="B273" s="18">
        <f>SUM(B274:B282)</f>
        <v>292</v>
      </c>
      <c r="C273" s="19">
        <f>SUM(C274:C282)</f>
        <v>364</v>
      </c>
      <c r="D273" s="20">
        <f>(C273/B273)*100</f>
        <v>124.657534246575</v>
      </c>
      <c r="E273" s="22"/>
    </row>
    <row r="274" ht="20.1" customHeight="1" spans="1:5">
      <c r="A274" s="23" t="s">
        <v>169</v>
      </c>
      <c r="B274" s="18"/>
      <c r="C274" s="24"/>
      <c r="D274" s="20"/>
      <c r="E274" s="25"/>
    </row>
    <row r="275" ht="20.1" customHeight="1" spans="1:5">
      <c r="A275" s="23" t="s">
        <v>170</v>
      </c>
      <c r="B275" s="18"/>
      <c r="C275" s="24"/>
      <c r="D275" s="20"/>
      <c r="E275" s="25"/>
    </row>
    <row r="276" ht="20.1" customHeight="1" spans="1:5">
      <c r="A276" s="26" t="s">
        <v>171</v>
      </c>
      <c r="B276" s="18">
        <v>237</v>
      </c>
      <c r="C276" s="24">
        <v>346</v>
      </c>
      <c r="D276" s="20">
        <f>(C276/B276)*100</f>
        <v>145.991561181435</v>
      </c>
      <c r="E276" s="25"/>
    </row>
    <row r="277" ht="20.1" customHeight="1" spans="1:5">
      <c r="A277" s="26" t="s">
        <v>172</v>
      </c>
      <c r="B277" s="18">
        <v>55</v>
      </c>
      <c r="C277" s="24">
        <v>18</v>
      </c>
      <c r="D277" s="20">
        <f>(C277/B277)*100</f>
        <v>32.7272727272727</v>
      </c>
      <c r="E277" s="25"/>
    </row>
    <row r="278" ht="20.1" customHeight="1" spans="1:5">
      <c r="A278" s="26" t="s">
        <v>173</v>
      </c>
      <c r="B278" s="18"/>
      <c r="C278" s="24"/>
      <c r="D278" s="20"/>
      <c r="E278" s="25"/>
    </row>
    <row r="279" ht="20.1" customHeight="1" spans="1:5">
      <c r="A279" s="23" t="s">
        <v>174</v>
      </c>
      <c r="B279" s="18"/>
      <c r="C279" s="24"/>
      <c r="D279" s="20"/>
      <c r="E279" s="25"/>
    </row>
    <row r="280" ht="20.1" customHeight="1" spans="1:5">
      <c r="A280" s="23" t="s">
        <v>175</v>
      </c>
      <c r="B280" s="18"/>
      <c r="C280" s="24"/>
      <c r="D280" s="20"/>
      <c r="E280" s="25"/>
    </row>
    <row r="281" ht="20.1" customHeight="1" spans="1:5">
      <c r="A281" s="23" t="s">
        <v>176</v>
      </c>
      <c r="B281" s="18"/>
      <c r="C281" s="24"/>
      <c r="D281" s="20"/>
      <c r="E281" s="25"/>
    </row>
    <row r="282" ht="20.1" customHeight="1" spans="1:5">
      <c r="A282" s="26" t="s">
        <v>177</v>
      </c>
      <c r="B282" s="18"/>
      <c r="C282" s="24"/>
      <c r="D282" s="20"/>
      <c r="E282" s="25"/>
    </row>
    <row r="283" s="3" customFormat="1" ht="20.1" customHeight="1" spans="1:5">
      <c r="A283" s="27" t="s">
        <v>178</v>
      </c>
      <c r="B283" s="18">
        <f>SUM(B284:B304)</f>
        <v>3302</v>
      </c>
      <c r="C283" s="19">
        <f>SUM(C284:C304)</f>
        <v>2645</v>
      </c>
      <c r="D283" s="20">
        <f>(C283/B283)*100</f>
        <v>80.1029678982435</v>
      </c>
      <c r="E283" s="22"/>
    </row>
    <row r="284" ht="20.1" customHeight="1" spans="1:5">
      <c r="A284" s="26" t="s">
        <v>11</v>
      </c>
      <c r="B284" s="18">
        <v>1970</v>
      </c>
      <c r="C284" s="24">
        <v>1800</v>
      </c>
      <c r="D284" s="20">
        <f>(C284/B284)*100</f>
        <v>91.3705583756345</v>
      </c>
      <c r="E284" s="25"/>
    </row>
    <row r="285" ht="20.1" customHeight="1" spans="1:5">
      <c r="A285" s="25" t="s">
        <v>12</v>
      </c>
      <c r="B285" s="18"/>
      <c r="C285" s="24"/>
      <c r="D285" s="20"/>
      <c r="E285" s="25"/>
    </row>
    <row r="286" ht="20.1" customHeight="1" spans="1:5">
      <c r="A286" s="23" t="s">
        <v>13</v>
      </c>
      <c r="B286" s="18">
        <v>272</v>
      </c>
      <c r="C286" s="24">
        <v>304</v>
      </c>
      <c r="D286" s="20">
        <f>(C286/B286)*100</f>
        <v>111.764705882353</v>
      </c>
      <c r="E286" s="25"/>
    </row>
    <row r="287" ht="20.1" customHeight="1" spans="1:5">
      <c r="A287" s="23" t="s">
        <v>179</v>
      </c>
      <c r="B287" s="18">
        <v>14</v>
      </c>
      <c r="C287" s="24"/>
      <c r="D287" s="20"/>
      <c r="E287" s="25"/>
    </row>
    <row r="288" ht="20.1" customHeight="1" spans="1:5">
      <c r="A288" s="23" t="s">
        <v>180</v>
      </c>
      <c r="B288" s="18"/>
      <c r="C288" s="24"/>
      <c r="D288" s="20"/>
      <c r="E288" s="25"/>
    </row>
    <row r="289" ht="20.1" customHeight="1" spans="1:5">
      <c r="A289" s="26" t="s">
        <v>181</v>
      </c>
      <c r="B289" s="18"/>
      <c r="C289" s="24"/>
      <c r="D289" s="20"/>
      <c r="E289" s="25"/>
    </row>
    <row r="290" ht="20.1" customHeight="1" spans="1:5">
      <c r="A290" s="26" t="s">
        <v>182</v>
      </c>
      <c r="B290" s="18"/>
      <c r="C290" s="24"/>
      <c r="D290" s="20"/>
      <c r="E290" s="25"/>
    </row>
    <row r="291" ht="20.1" customHeight="1" spans="1:5">
      <c r="A291" s="26" t="s">
        <v>183</v>
      </c>
      <c r="B291" s="18"/>
      <c r="C291" s="24"/>
      <c r="D291" s="20"/>
      <c r="E291" s="25"/>
    </row>
    <row r="292" ht="20.1" customHeight="1" spans="1:5">
      <c r="A292" s="23" t="s">
        <v>184</v>
      </c>
      <c r="B292" s="18"/>
      <c r="C292" s="24"/>
      <c r="D292" s="20"/>
      <c r="E292" s="25"/>
    </row>
    <row r="293" ht="20.1" customHeight="1" spans="1:5">
      <c r="A293" s="23" t="s">
        <v>185</v>
      </c>
      <c r="B293" s="18"/>
      <c r="C293" s="24"/>
      <c r="D293" s="20"/>
      <c r="E293" s="25"/>
    </row>
    <row r="294" ht="20.1" customHeight="1" spans="1:5">
      <c r="A294" s="23" t="s">
        <v>186</v>
      </c>
      <c r="B294" s="18">
        <v>3</v>
      </c>
      <c r="C294" s="24"/>
      <c r="D294" s="20"/>
      <c r="E294" s="25"/>
    </row>
    <row r="295" ht="20.1" customHeight="1" spans="1:5">
      <c r="A295" s="26" t="s">
        <v>187</v>
      </c>
      <c r="B295" s="18">
        <v>112</v>
      </c>
      <c r="C295" s="24"/>
      <c r="D295" s="20"/>
      <c r="E295" s="25"/>
    </row>
    <row r="296" ht="20.1" customHeight="1" spans="1:5">
      <c r="A296" s="26" t="s">
        <v>188</v>
      </c>
      <c r="B296" s="18">
        <v>83</v>
      </c>
      <c r="C296" s="24">
        <v>20</v>
      </c>
      <c r="D296" s="20">
        <f>(C296/B296)*100</f>
        <v>24.0963855421687</v>
      </c>
      <c r="E296" s="25"/>
    </row>
    <row r="297" ht="20.1" customHeight="1" spans="1:5">
      <c r="A297" s="26" t="s">
        <v>189</v>
      </c>
      <c r="B297" s="18"/>
      <c r="C297" s="24"/>
      <c r="D297" s="20"/>
      <c r="E297" s="25"/>
    </row>
    <row r="298" ht="20.1" customHeight="1" spans="1:5">
      <c r="A298" s="25" t="s">
        <v>190</v>
      </c>
      <c r="B298" s="18"/>
      <c r="C298" s="24"/>
      <c r="D298" s="20"/>
      <c r="E298" s="25"/>
    </row>
    <row r="299" ht="20.1" customHeight="1" spans="1:5">
      <c r="A299" s="23" t="s">
        <v>191</v>
      </c>
      <c r="B299" s="18"/>
      <c r="C299" s="24">
        <v>130</v>
      </c>
      <c r="D299" s="20"/>
      <c r="E299" s="25"/>
    </row>
    <row r="300" ht="20.1" customHeight="1" spans="1:5">
      <c r="A300" s="23" t="s">
        <v>192</v>
      </c>
      <c r="B300" s="18">
        <v>395</v>
      </c>
      <c r="C300" s="24">
        <v>55</v>
      </c>
      <c r="D300" s="20">
        <f>(C300/B300)*100</f>
        <v>13.9240506329114</v>
      </c>
      <c r="E300" s="25"/>
    </row>
    <row r="301" ht="20.1" customHeight="1" spans="1:5">
      <c r="A301" s="23" t="s">
        <v>193</v>
      </c>
      <c r="B301" s="18"/>
      <c r="C301" s="24"/>
      <c r="D301" s="20"/>
      <c r="E301" s="25"/>
    </row>
    <row r="302" ht="20.1" customHeight="1" spans="1:5">
      <c r="A302" s="26" t="s">
        <v>54</v>
      </c>
      <c r="B302" s="18">
        <v>15</v>
      </c>
      <c r="C302" s="24"/>
      <c r="D302" s="20"/>
      <c r="E302" s="25"/>
    </row>
    <row r="303" ht="20.1" customHeight="1" spans="1:5">
      <c r="A303" s="26" t="s">
        <v>20</v>
      </c>
      <c r="B303" s="18"/>
      <c r="C303" s="24"/>
      <c r="D303" s="20"/>
      <c r="E303" s="25"/>
    </row>
    <row r="304" ht="20.1" customHeight="1" spans="1:5">
      <c r="A304" s="26" t="s">
        <v>194</v>
      </c>
      <c r="B304" s="18">
        <v>438</v>
      </c>
      <c r="C304" s="24">
        <v>336</v>
      </c>
      <c r="D304" s="20">
        <f>(C304/B304)*100</f>
        <v>76.7123287671233</v>
      </c>
      <c r="E304" s="25"/>
    </row>
    <row r="305" s="3" customFormat="1" ht="20.1" customHeight="1" spans="1:5">
      <c r="A305" s="21" t="s">
        <v>195</v>
      </c>
      <c r="B305" s="35"/>
      <c r="C305" s="19">
        <f>SUM(C306:C311)</f>
        <v>16</v>
      </c>
      <c r="D305" s="20"/>
      <c r="E305" s="22"/>
    </row>
    <row r="306" ht="20.1" customHeight="1" spans="1:5">
      <c r="A306" s="23" t="s">
        <v>11</v>
      </c>
      <c r="B306" s="28"/>
      <c r="C306" s="24"/>
      <c r="D306" s="20"/>
      <c r="E306" s="25"/>
    </row>
    <row r="307" ht="20.1" customHeight="1" spans="1:5">
      <c r="A307" s="23" t="s">
        <v>12</v>
      </c>
      <c r="B307" s="28"/>
      <c r="C307" s="24"/>
      <c r="D307" s="20"/>
      <c r="E307" s="25"/>
    </row>
    <row r="308" ht="20.1" customHeight="1" spans="1:5">
      <c r="A308" s="26" t="s">
        <v>13</v>
      </c>
      <c r="B308" s="28"/>
      <c r="C308" s="24">
        <v>16</v>
      </c>
      <c r="D308" s="20"/>
      <c r="E308" s="25"/>
    </row>
    <row r="309" ht="20.1" customHeight="1" spans="1:5">
      <c r="A309" s="26" t="s">
        <v>196</v>
      </c>
      <c r="B309" s="28"/>
      <c r="C309" s="24"/>
      <c r="D309" s="20"/>
      <c r="E309" s="25"/>
    </row>
    <row r="310" ht="20.1" customHeight="1" spans="1:5">
      <c r="A310" s="26" t="s">
        <v>20</v>
      </c>
      <c r="B310" s="28"/>
      <c r="C310" s="24"/>
      <c r="D310" s="20"/>
      <c r="E310" s="25"/>
    </row>
    <row r="311" ht="20.1" customHeight="1" spans="1:5">
      <c r="A311" s="25" t="s">
        <v>197</v>
      </c>
      <c r="B311" s="28"/>
      <c r="C311" s="24"/>
      <c r="D311" s="20"/>
      <c r="E311" s="25"/>
    </row>
    <row r="312" s="3" customFormat="1" ht="20.1" customHeight="1" spans="1:5">
      <c r="A312" s="21" t="s">
        <v>198</v>
      </c>
      <c r="B312" s="35">
        <v>5</v>
      </c>
      <c r="C312" s="19">
        <f>SUM(C313:C323)</f>
        <v>6</v>
      </c>
      <c r="D312" s="20">
        <f>(C312/B312)*100</f>
        <v>120</v>
      </c>
      <c r="E312" s="22"/>
    </row>
    <row r="313" ht="20.1" customHeight="1" spans="1:5">
      <c r="A313" s="23" t="s">
        <v>11</v>
      </c>
      <c r="B313" s="28"/>
      <c r="C313" s="24"/>
      <c r="D313" s="20"/>
      <c r="E313" s="25"/>
    </row>
    <row r="314" ht="20.1" customHeight="1" spans="1:5">
      <c r="A314" s="23" t="s">
        <v>12</v>
      </c>
      <c r="B314" s="28"/>
      <c r="C314" s="24"/>
      <c r="D314" s="20"/>
      <c r="E314" s="25"/>
    </row>
    <row r="315" ht="20.1" customHeight="1" spans="1:5">
      <c r="A315" s="26" t="s">
        <v>13</v>
      </c>
      <c r="B315" s="28">
        <v>5</v>
      </c>
      <c r="C315" s="24">
        <v>6</v>
      </c>
      <c r="D315" s="20">
        <f>(C315/B315)*100</f>
        <v>120</v>
      </c>
      <c r="E315" s="25"/>
    </row>
    <row r="316" ht="20.1" customHeight="1" spans="1:5">
      <c r="A316" s="26" t="s">
        <v>199</v>
      </c>
      <c r="B316" s="28"/>
      <c r="C316" s="24"/>
      <c r="D316" s="20"/>
      <c r="E316" s="25"/>
    </row>
    <row r="317" ht="20.1" customHeight="1" spans="1:5">
      <c r="A317" s="26" t="s">
        <v>200</v>
      </c>
      <c r="B317" s="28"/>
      <c r="C317" s="24"/>
      <c r="D317" s="20"/>
      <c r="E317" s="25"/>
    </row>
    <row r="318" ht="20.1" customHeight="1" spans="1:5">
      <c r="A318" s="23" t="s">
        <v>201</v>
      </c>
      <c r="B318" s="28"/>
      <c r="C318" s="24"/>
      <c r="D318" s="20"/>
      <c r="E318" s="25"/>
    </row>
    <row r="319" ht="20.1" customHeight="1" spans="1:5">
      <c r="A319" s="23" t="s">
        <v>202</v>
      </c>
      <c r="B319" s="28"/>
      <c r="C319" s="24"/>
      <c r="D319" s="20"/>
      <c r="E319" s="25"/>
    </row>
    <row r="320" ht="20.1" customHeight="1" spans="1:5">
      <c r="A320" s="23" t="s">
        <v>203</v>
      </c>
      <c r="B320" s="28"/>
      <c r="C320" s="24"/>
      <c r="D320" s="20"/>
      <c r="E320" s="25"/>
    </row>
    <row r="321" ht="20.1" customHeight="1" spans="1:5">
      <c r="A321" s="26" t="s">
        <v>204</v>
      </c>
      <c r="B321" s="28"/>
      <c r="C321" s="24"/>
      <c r="D321" s="20"/>
      <c r="E321" s="25"/>
    </row>
    <row r="322" ht="20.1" customHeight="1" spans="1:5">
      <c r="A322" s="26" t="s">
        <v>20</v>
      </c>
      <c r="B322" s="28"/>
      <c r="C322" s="24"/>
      <c r="D322" s="20"/>
      <c r="E322" s="25"/>
    </row>
    <row r="323" ht="20.1" customHeight="1" spans="1:5">
      <c r="A323" s="26" t="s">
        <v>205</v>
      </c>
      <c r="B323" s="28"/>
      <c r="C323" s="24"/>
      <c r="D323" s="20"/>
      <c r="E323" s="25"/>
    </row>
    <row r="324" s="3" customFormat="1" ht="20.1" customHeight="1" spans="1:5">
      <c r="A324" s="22" t="s">
        <v>206</v>
      </c>
      <c r="B324" s="18">
        <f>SUM(B325:B332)</f>
        <v>165</v>
      </c>
      <c r="C324" s="19">
        <f>SUM(C325:C332)</f>
        <v>16</v>
      </c>
      <c r="D324" s="20">
        <f>(C324/B324)*100</f>
        <v>9.6969696969697</v>
      </c>
      <c r="E324" s="22"/>
    </row>
    <row r="325" ht="20.1" customHeight="1" spans="1:5">
      <c r="A325" s="23" t="s">
        <v>11</v>
      </c>
      <c r="B325" s="18"/>
      <c r="C325" s="24"/>
      <c r="D325" s="20"/>
      <c r="E325" s="25"/>
    </row>
    <row r="326" ht="20.1" customHeight="1" spans="1:5">
      <c r="A326" s="23" t="s">
        <v>12</v>
      </c>
      <c r="B326" s="18"/>
      <c r="C326" s="24"/>
      <c r="D326" s="20"/>
      <c r="E326" s="25"/>
    </row>
    <row r="327" ht="20.1" customHeight="1" spans="1:5">
      <c r="A327" s="23" t="s">
        <v>13</v>
      </c>
      <c r="B327" s="18">
        <v>5</v>
      </c>
      <c r="C327" s="24">
        <v>6</v>
      </c>
      <c r="D327" s="20">
        <f>(C327/B327)*100</f>
        <v>120</v>
      </c>
      <c r="E327" s="25"/>
    </row>
    <row r="328" ht="20.1" customHeight="1" spans="1:5">
      <c r="A328" s="26" t="s">
        <v>207</v>
      </c>
      <c r="B328" s="18">
        <v>10</v>
      </c>
      <c r="C328" s="24"/>
      <c r="D328" s="20"/>
      <c r="E328" s="25"/>
    </row>
    <row r="329" ht="20.1" customHeight="1" spans="1:5">
      <c r="A329" s="26" t="s">
        <v>208</v>
      </c>
      <c r="B329" s="18"/>
      <c r="C329" s="24"/>
      <c r="D329" s="20"/>
      <c r="E329" s="25"/>
    </row>
    <row r="330" ht="20.1" customHeight="1" spans="1:5">
      <c r="A330" s="26" t="s">
        <v>209</v>
      </c>
      <c r="B330" s="18">
        <v>150</v>
      </c>
      <c r="C330" s="24"/>
      <c r="D330" s="20"/>
      <c r="E330" s="25"/>
    </row>
    <row r="331" ht="20.1" customHeight="1" spans="1:5">
      <c r="A331" s="23" t="s">
        <v>20</v>
      </c>
      <c r="B331" s="18"/>
      <c r="C331" s="24"/>
      <c r="D331" s="20"/>
      <c r="E331" s="25"/>
    </row>
    <row r="332" ht="20.1" customHeight="1" spans="1:5">
      <c r="A332" s="23" t="s">
        <v>210</v>
      </c>
      <c r="B332" s="18"/>
      <c r="C332" s="24">
        <v>10</v>
      </c>
      <c r="D332" s="20"/>
      <c r="E332" s="25"/>
    </row>
    <row r="333" s="3" customFormat="1" ht="20.1" customHeight="1" spans="1:5">
      <c r="A333" s="21" t="s">
        <v>211</v>
      </c>
      <c r="B333" s="18">
        <f>SUM(B334:B346)</f>
        <v>554</v>
      </c>
      <c r="C333" s="19">
        <f>SUM(C334:C346)</f>
        <v>558</v>
      </c>
      <c r="D333" s="20">
        <f>(C333/B333)*100</f>
        <v>100.72202166065</v>
      </c>
      <c r="E333" s="22"/>
    </row>
    <row r="334" ht="20.1" customHeight="1" spans="1:5">
      <c r="A334" s="26" t="s">
        <v>11</v>
      </c>
      <c r="B334" s="18">
        <v>276</v>
      </c>
      <c r="C334" s="24">
        <v>253</v>
      </c>
      <c r="D334" s="20">
        <f>(C334/B334)*100</f>
        <v>91.6666666666667</v>
      </c>
      <c r="E334" s="25"/>
    </row>
    <row r="335" ht="20.1" customHeight="1" spans="1:5">
      <c r="A335" s="26" t="s">
        <v>12</v>
      </c>
      <c r="B335" s="18"/>
      <c r="C335" s="24"/>
      <c r="D335" s="20"/>
      <c r="E335" s="25"/>
    </row>
    <row r="336" ht="20.1" customHeight="1" spans="1:5">
      <c r="A336" s="26" t="s">
        <v>13</v>
      </c>
      <c r="B336" s="18">
        <v>45</v>
      </c>
      <c r="C336" s="24">
        <v>31</v>
      </c>
      <c r="D336" s="20">
        <f>(C336/B336)*100</f>
        <v>68.8888888888889</v>
      </c>
      <c r="E336" s="25"/>
    </row>
    <row r="337" ht="20.1" customHeight="1" spans="1:5">
      <c r="A337" s="25" t="s">
        <v>212</v>
      </c>
      <c r="B337" s="18">
        <v>2</v>
      </c>
      <c r="C337" s="24">
        <v>32</v>
      </c>
      <c r="D337" s="20">
        <f>(C337/B337)*100</f>
        <v>1600</v>
      </c>
      <c r="E337" s="25"/>
    </row>
    <row r="338" ht="20.1" customHeight="1" spans="1:5">
      <c r="A338" s="23" t="s">
        <v>213</v>
      </c>
      <c r="B338" s="18">
        <v>6</v>
      </c>
      <c r="C338" s="24">
        <v>20</v>
      </c>
      <c r="D338" s="20">
        <f>(C338/B338)*100</f>
        <v>333.333333333333</v>
      </c>
      <c r="E338" s="25"/>
    </row>
    <row r="339" ht="20.1" customHeight="1" spans="1:5">
      <c r="A339" s="23" t="s">
        <v>214</v>
      </c>
      <c r="B339" s="18">
        <v>56</v>
      </c>
      <c r="C339" s="24">
        <v>67</v>
      </c>
      <c r="D339" s="20">
        <f>(C339/B339)*100</f>
        <v>119.642857142857</v>
      </c>
      <c r="E339" s="25"/>
    </row>
    <row r="340" ht="20.1" customHeight="1" spans="1:5">
      <c r="A340" s="23" t="s">
        <v>215</v>
      </c>
      <c r="B340" s="18">
        <v>24</v>
      </c>
      <c r="C340" s="24">
        <v>3</v>
      </c>
      <c r="D340" s="20">
        <f>(C340/B340)*100</f>
        <v>12.5</v>
      </c>
      <c r="E340" s="25"/>
    </row>
    <row r="341" ht="20.1" customHeight="1" spans="1:5">
      <c r="A341" s="26" t="s">
        <v>216</v>
      </c>
      <c r="B341" s="18"/>
      <c r="C341" s="24"/>
      <c r="D341" s="20"/>
      <c r="E341" s="25"/>
    </row>
    <row r="342" ht="20.1" customHeight="1" spans="1:5">
      <c r="A342" s="26" t="s">
        <v>217</v>
      </c>
      <c r="B342" s="18"/>
      <c r="C342" s="24"/>
      <c r="D342" s="20"/>
      <c r="E342" s="25"/>
    </row>
    <row r="343" ht="20.1" customHeight="1" spans="1:5">
      <c r="A343" s="26" t="s">
        <v>218</v>
      </c>
      <c r="B343" s="18"/>
      <c r="C343" s="24"/>
      <c r="D343" s="20"/>
      <c r="E343" s="25"/>
    </row>
    <row r="344" ht="20.1" customHeight="1" spans="1:5">
      <c r="A344" s="26" t="s">
        <v>219</v>
      </c>
      <c r="B344" s="18"/>
      <c r="C344" s="24"/>
      <c r="D344" s="20"/>
      <c r="E344" s="25"/>
    </row>
    <row r="345" ht="20.1" customHeight="1" spans="1:5">
      <c r="A345" s="26" t="s">
        <v>20</v>
      </c>
      <c r="B345" s="18"/>
      <c r="C345" s="24"/>
      <c r="D345" s="20"/>
      <c r="E345" s="25"/>
    </row>
    <row r="346" ht="20.1" customHeight="1" spans="1:5">
      <c r="A346" s="23" t="s">
        <v>220</v>
      </c>
      <c r="B346" s="18">
        <v>145</v>
      </c>
      <c r="C346" s="24">
        <v>152</v>
      </c>
      <c r="D346" s="20">
        <f>(C346/B346)*100</f>
        <v>104.827586206897</v>
      </c>
      <c r="E346" s="25"/>
    </row>
    <row r="347" s="3" customFormat="1" ht="20.1" customHeight="1" spans="1:5">
      <c r="A347" s="21" t="s">
        <v>221</v>
      </c>
      <c r="B347" s="35"/>
      <c r="C347" s="19"/>
      <c r="D347" s="20"/>
      <c r="E347" s="22"/>
    </row>
    <row r="348" ht="20.1" customHeight="1" spans="1:5">
      <c r="A348" s="23" t="s">
        <v>11</v>
      </c>
      <c r="B348" s="28"/>
      <c r="C348" s="24"/>
      <c r="D348" s="20"/>
      <c r="E348" s="25"/>
    </row>
    <row r="349" ht="20.1" customHeight="1" spans="1:5">
      <c r="A349" s="26" t="s">
        <v>12</v>
      </c>
      <c r="B349" s="28"/>
      <c r="C349" s="24"/>
      <c r="D349" s="20"/>
      <c r="E349" s="25"/>
    </row>
    <row r="350" ht="20.1" customHeight="1" spans="1:5">
      <c r="A350" s="26" t="s">
        <v>13</v>
      </c>
      <c r="B350" s="28"/>
      <c r="C350" s="24"/>
      <c r="D350" s="20"/>
      <c r="E350" s="25"/>
    </row>
    <row r="351" ht="20.1" customHeight="1" spans="1:5">
      <c r="A351" s="26" t="s">
        <v>222</v>
      </c>
      <c r="B351" s="28"/>
      <c r="C351" s="24"/>
      <c r="D351" s="20"/>
      <c r="E351" s="25"/>
    </row>
    <row r="352" ht="20.1" customHeight="1" spans="1:5">
      <c r="A352" s="25" t="s">
        <v>223</v>
      </c>
      <c r="B352" s="28"/>
      <c r="C352" s="24"/>
      <c r="D352" s="20"/>
      <c r="E352" s="25"/>
    </row>
    <row r="353" ht="20.1" customHeight="1" spans="1:5">
      <c r="A353" s="23" t="s">
        <v>224</v>
      </c>
      <c r="B353" s="28"/>
      <c r="C353" s="24"/>
      <c r="D353" s="20"/>
      <c r="E353" s="25"/>
    </row>
    <row r="354" ht="20.1" customHeight="1" spans="1:5">
      <c r="A354" s="23" t="s">
        <v>20</v>
      </c>
      <c r="B354" s="28"/>
      <c r="C354" s="24"/>
      <c r="D354" s="20"/>
      <c r="E354" s="25"/>
    </row>
    <row r="355" ht="20.1" customHeight="1" spans="1:5">
      <c r="A355" s="23" t="s">
        <v>225</v>
      </c>
      <c r="B355" s="28"/>
      <c r="C355" s="24"/>
      <c r="D355" s="20"/>
      <c r="E355" s="25"/>
    </row>
    <row r="356" s="3" customFormat="1" ht="20.1" customHeight="1" spans="1:5">
      <c r="A356" s="27" t="s">
        <v>226</v>
      </c>
      <c r="B356" s="35"/>
      <c r="C356" s="19"/>
      <c r="D356" s="20"/>
      <c r="E356" s="22"/>
    </row>
    <row r="357" ht="20.1" customHeight="1" spans="1:5">
      <c r="A357" s="26" t="s">
        <v>11</v>
      </c>
      <c r="B357" s="28"/>
      <c r="C357" s="24"/>
      <c r="D357" s="20"/>
      <c r="E357" s="25"/>
    </row>
    <row r="358" ht="20.1" customHeight="1" spans="1:5">
      <c r="A358" s="26" t="s">
        <v>12</v>
      </c>
      <c r="B358" s="28"/>
      <c r="C358" s="24"/>
      <c r="D358" s="20"/>
      <c r="E358" s="25"/>
    </row>
    <row r="359" ht="20.1" customHeight="1" spans="1:5">
      <c r="A359" s="23" t="s">
        <v>13</v>
      </c>
      <c r="B359" s="28"/>
      <c r="C359" s="24"/>
      <c r="D359" s="20"/>
      <c r="E359" s="25"/>
    </row>
    <row r="360" ht="20.1" customHeight="1" spans="1:5">
      <c r="A360" s="23" t="s">
        <v>227</v>
      </c>
      <c r="B360" s="28"/>
      <c r="C360" s="24"/>
      <c r="D360" s="20"/>
      <c r="E360" s="25"/>
    </row>
    <row r="361" ht="20.1" customHeight="1" spans="1:5">
      <c r="A361" s="23" t="s">
        <v>228</v>
      </c>
      <c r="B361" s="28"/>
      <c r="C361" s="24"/>
      <c r="D361" s="20"/>
      <c r="E361" s="25"/>
    </row>
    <row r="362" ht="20.1" customHeight="1" spans="1:5">
      <c r="A362" s="26" t="s">
        <v>229</v>
      </c>
      <c r="B362" s="28"/>
      <c r="C362" s="24"/>
      <c r="D362" s="20"/>
      <c r="E362" s="25"/>
    </row>
    <row r="363" ht="20.1" customHeight="1" spans="1:5">
      <c r="A363" s="26" t="s">
        <v>20</v>
      </c>
      <c r="B363" s="28"/>
      <c r="C363" s="24"/>
      <c r="D363" s="20"/>
      <c r="E363" s="25"/>
    </row>
    <row r="364" ht="20.1" customHeight="1" spans="1:5">
      <c r="A364" s="26" t="s">
        <v>230</v>
      </c>
      <c r="B364" s="28"/>
      <c r="C364" s="24"/>
      <c r="D364" s="20"/>
      <c r="E364" s="25"/>
    </row>
    <row r="365" s="3" customFormat="1" ht="20.1" customHeight="1" spans="1:5">
      <c r="A365" s="22" t="s">
        <v>231</v>
      </c>
      <c r="B365" s="35"/>
      <c r="C365" s="19"/>
      <c r="D365" s="20"/>
      <c r="E365" s="22"/>
    </row>
    <row r="366" ht="20.1" customHeight="1" spans="1:5">
      <c r="A366" s="23" t="s">
        <v>11</v>
      </c>
      <c r="B366" s="28"/>
      <c r="C366" s="24"/>
      <c r="D366" s="20"/>
      <c r="E366" s="25"/>
    </row>
    <row r="367" ht="20.1" customHeight="1" spans="1:5">
      <c r="A367" s="23" t="s">
        <v>12</v>
      </c>
      <c r="B367" s="28"/>
      <c r="C367" s="24"/>
      <c r="D367" s="20"/>
      <c r="E367" s="25"/>
    </row>
    <row r="368" ht="20.1" customHeight="1" spans="1:5">
      <c r="A368" s="23" t="s">
        <v>13</v>
      </c>
      <c r="B368" s="28"/>
      <c r="C368" s="24"/>
      <c r="D368" s="20"/>
      <c r="E368" s="25"/>
    </row>
    <row r="369" ht="20.1" customHeight="1" spans="1:5">
      <c r="A369" s="26" t="s">
        <v>232</v>
      </c>
      <c r="B369" s="28"/>
      <c r="C369" s="24"/>
      <c r="D369" s="20"/>
      <c r="E369" s="25"/>
    </row>
    <row r="370" ht="20.1" customHeight="1" spans="1:5">
      <c r="A370" s="26" t="s">
        <v>233</v>
      </c>
      <c r="B370" s="28"/>
      <c r="C370" s="24"/>
      <c r="D370" s="20"/>
      <c r="E370" s="25"/>
    </row>
    <row r="371" ht="20.1" customHeight="1" spans="1:5">
      <c r="A371" s="26" t="s">
        <v>20</v>
      </c>
      <c r="B371" s="28"/>
      <c r="C371" s="24"/>
      <c r="D371" s="20"/>
      <c r="E371" s="25"/>
    </row>
    <row r="372" ht="20.1" customHeight="1" spans="1:5">
      <c r="A372" s="23" t="s">
        <v>234</v>
      </c>
      <c r="B372" s="28"/>
      <c r="C372" s="24"/>
      <c r="D372" s="20"/>
      <c r="E372" s="25"/>
    </row>
    <row r="373" s="3" customFormat="1" ht="20.1" customHeight="1" spans="1:5">
      <c r="A373" s="21" t="s">
        <v>235</v>
      </c>
      <c r="B373" s="35"/>
      <c r="C373" s="19"/>
      <c r="D373" s="20"/>
      <c r="E373" s="22"/>
    </row>
    <row r="374" ht="20.1" customHeight="1" spans="1:5">
      <c r="A374" s="23" t="s">
        <v>11</v>
      </c>
      <c r="B374" s="28"/>
      <c r="C374" s="24"/>
      <c r="D374" s="20"/>
      <c r="E374" s="25"/>
    </row>
    <row r="375" ht="20.1" customHeight="1" spans="1:5">
      <c r="A375" s="26" t="s">
        <v>12</v>
      </c>
      <c r="B375" s="28"/>
      <c r="C375" s="24"/>
      <c r="D375" s="20"/>
      <c r="E375" s="25"/>
    </row>
    <row r="376" ht="20.1" customHeight="1" spans="1:5">
      <c r="A376" s="26" t="s">
        <v>236</v>
      </c>
      <c r="B376" s="28"/>
      <c r="C376" s="24"/>
      <c r="D376" s="20"/>
      <c r="E376" s="25"/>
    </row>
    <row r="377" ht="20.1" customHeight="1" spans="1:5">
      <c r="A377" s="26" t="s">
        <v>237</v>
      </c>
      <c r="B377" s="28"/>
      <c r="C377" s="24"/>
      <c r="D377" s="20"/>
      <c r="E377" s="25"/>
    </row>
    <row r="378" ht="20.1" customHeight="1" spans="1:5">
      <c r="A378" s="25" t="s">
        <v>238</v>
      </c>
      <c r="B378" s="28"/>
      <c r="C378" s="24"/>
      <c r="D378" s="20"/>
      <c r="E378" s="25"/>
    </row>
    <row r="379" ht="20.1" customHeight="1" spans="1:5">
      <c r="A379" s="23" t="s">
        <v>191</v>
      </c>
      <c r="B379" s="28"/>
      <c r="C379" s="24"/>
      <c r="D379" s="20"/>
      <c r="E379" s="25"/>
    </row>
    <row r="380" ht="20.1" customHeight="1" spans="1:5">
      <c r="A380" s="23" t="s">
        <v>239</v>
      </c>
      <c r="B380" s="28"/>
      <c r="C380" s="24"/>
      <c r="D380" s="20"/>
      <c r="E380" s="25"/>
    </row>
    <row r="381" s="3" customFormat="1" ht="20.1" customHeight="1" spans="1:5">
      <c r="A381" s="21" t="s">
        <v>240</v>
      </c>
      <c r="B381" s="35"/>
      <c r="C381" s="19"/>
      <c r="D381" s="20"/>
      <c r="E381" s="22"/>
    </row>
    <row r="382" ht="20.1" customHeight="1" spans="1:5">
      <c r="A382" s="23" t="s">
        <v>241</v>
      </c>
      <c r="B382" s="28"/>
      <c r="C382" s="24"/>
      <c r="D382" s="20"/>
      <c r="E382" s="25"/>
    </row>
    <row r="383" ht="20.1" customHeight="1" spans="1:5">
      <c r="A383" s="26" t="s">
        <v>11</v>
      </c>
      <c r="B383" s="28"/>
      <c r="C383" s="24"/>
      <c r="D383" s="20"/>
      <c r="E383" s="25"/>
    </row>
    <row r="384" ht="20.1" customHeight="1" spans="1:5">
      <c r="A384" s="26" t="s">
        <v>242</v>
      </c>
      <c r="B384" s="28"/>
      <c r="C384" s="24"/>
      <c r="D384" s="20"/>
      <c r="E384" s="25"/>
    </row>
    <row r="385" ht="20.1" customHeight="1" spans="1:5">
      <c r="A385" s="26" t="s">
        <v>243</v>
      </c>
      <c r="B385" s="28"/>
      <c r="C385" s="24"/>
      <c r="D385" s="20"/>
      <c r="E385" s="25"/>
    </row>
    <row r="386" ht="20.1" customHeight="1" spans="1:5">
      <c r="A386" s="26" t="s">
        <v>244</v>
      </c>
      <c r="B386" s="28"/>
      <c r="C386" s="24"/>
      <c r="D386" s="20"/>
      <c r="E386" s="25"/>
    </row>
    <row r="387" ht="20.1" customHeight="1" spans="1:5">
      <c r="A387" s="25" t="s">
        <v>245</v>
      </c>
      <c r="B387" s="28"/>
      <c r="C387" s="24"/>
      <c r="D387" s="20"/>
      <c r="E387" s="25"/>
    </row>
    <row r="388" ht="20.1" customHeight="1" spans="1:5">
      <c r="A388" s="23" t="s">
        <v>246</v>
      </c>
      <c r="B388" s="28"/>
      <c r="C388" s="24"/>
      <c r="D388" s="20"/>
      <c r="E388" s="25"/>
    </row>
    <row r="389" ht="20.1" customHeight="1" spans="1:5">
      <c r="A389" s="23" t="s">
        <v>247</v>
      </c>
      <c r="B389" s="28"/>
      <c r="C389" s="24"/>
      <c r="D389" s="20"/>
      <c r="E389" s="25"/>
    </row>
    <row r="390" s="3" customFormat="1" ht="20.1" customHeight="1" spans="1:5">
      <c r="A390" s="21" t="s">
        <v>248</v>
      </c>
      <c r="B390" s="35">
        <v>1</v>
      </c>
      <c r="C390" s="19">
        <v>170</v>
      </c>
      <c r="D390" s="20">
        <f>(C390/B390)*100</f>
        <v>17000</v>
      </c>
      <c r="E390" s="22"/>
    </row>
    <row r="391" s="3" customFormat="1" ht="20.1" customHeight="1" spans="1:5">
      <c r="A391" s="22" t="s">
        <v>249</v>
      </c>
      <c r="B391" s="18">
        <f>B392+B397+B406+B413+B419+B423+B427+B431+B437+B444</f>
        <v>26787</v>
      </c>
      <c r="C391" s="19">
        <f>C392+C397+C406+C413+C419+C423+C427+C431+C437+C444</f>
        <v>15809</v>
      </c>
      <c r="D391" s="20">
        <f>(C391/B391)*100</f>
        <v>59.0174338298428</v>
      </c>
      <c r="E391" s="22"/>
    </row>
    <row r="392" s="3" customFormat="1" ht="20.1" customHeight="1" spans="1:5">
      <c r="A392" s="27" t="s">
        <v>250</v>
      </c>
      <c r="B392" s="18">
        <f>SUM(B393:B396)</f>
        <v>145</v>
      </c>
      <c r="C392" s="19">
        <f>SUM(C393:C396)</f>
        <v>60</v>
      </c>
      <c r="D392" s="20">
        <f>(C392/B392)*100</f>
        <v>41.3793103448276</v>
      </c>
      <c r="E392" s="22"/>
    </row>
    <row r="393" ht="20.1" customHeight="1" spans="1:5">
      <c r="A393" s="23" t="s">
        <v>11</v>
      </c>
      <c r="B393" s="18">
        <v>113</v>
      </c>
      <c r="C393" s="24">
        <v>43</v>
      </c>
      <c r="D393" s="20">
        <f>(C393/B393)*100</f>
        <v>38.0530973451327</v>
      </c>
      <c r="E393" s="25"/>
    </row>
    <row r="394" ht="20.1" customHeight="1" spans="1:5">
      <c r="A394" s="23" t="s">
        <v>12</v>
      </c>
      <c r="B394" s="18"/>
      <c r="C394" s="24"/>
      <c r="D394" s="20"/>
      <c r="E394" s="25"/>
    </row>
    <row r="395" ht="20.1" customHeight="1" spans="1:5">
      <c r="A395" s="23" t="s">
        <v>13</v>
      </c>
      <c r="B395" s="18">
        <v>27</v>
      </c>
      <c r="C395" s="24">
        <v>17</v>
      </c>
      <c r="D395" s="20">
        <f>(C395/B395)*100</f>
        <v>62.962962962963</v>
      </c>
      <c r="E395" s="25"/>
    </row>
    <row r="396" ht="20.1" customHeight="1" spans="1:5">
      <c r="A396" s="26" t="s">
        <v>251</v>
      </c>
      <c r="B396" s="18">
        <v>5</v>
      </c>
      <c r="C396" s="24"/>
      <c r="D396" s="20"/>
      <c r="E396" s="25"/>
    </row>
    <row r="397" s="3" customFormat="1" ht="20.1" customHeight="1" spans="1:5">
      <c r="A397" s="21" t="s">
        <v>252</v>
      </c>
      <c r="B397" s="18">
        <f>SUM(B398:B405)</f>
        <v>26440</v>
      </c>
      <c r="C397" s="19">
        <f>SUM(C398:C405)</f>
        <v>15603</v>
      </c>
      <c r="D397" s="20">
        <f>(C397/B397)*100</f>
        <v>59.0128593040847</v>
      </c>
      <c r="E397" s="22"/>
    </row>
    <row r="398" ht="20.1" customHeight="1" spans="1:5">
      <c r="A398" s="23" t="s">
        <v>253</v>
      </c>
      <c r="B398" s="18">
        <v>5171</v>
      </c>
      <c r="C398" s="24">
        <v>959</v>
      </c>
      <c r="D398" s="20">
        <f>(C398/B398)*100</f>
        <v>18.5457358344614</v>
      </c>
      <c r="E398" s="25"/>
    </row>
    <row r="399" ht="20.1" customHeight="1" spans="1:5">
      <c r="A399" s="23" t="s">
        <v>254</v>
      </c>
      <c r="B399" s="18">
        <v>9327</v>
      </c>
      <c r="C399" s="24">
        <v>7907</v>
      </c>
      <c r="D399" s="20">
        <f>(C399/B399)*100</f>
        <v>84.7753832958079</v>
      </c>
      <c r="E399" s="25"/>
    </row>
    <row r="400" ht="20.1" customHeight="1" spans="1:5">
      <c r="A400" s="26" t="s">
        <v>255</v>
      </c>
      <c r="B400" s="18">
        <v>4003</v>
      </c>
      <c r="C400" s="24">
        <v>2521</v>
      </c>
      <c r="D400" s="20">
        <f>(C400/B400)*100</f>
        <v>62.9777666749938</v>
      </c>
      <c r="E400" s="25"/>
    </row>
    <row r="401" ht="20.1" customHeight="1" spans="1:5">
      <c r="A401" s="26" t="s">
        <v>256</v>
      </c>
      <c r="B401" s="18"/>
      <c r="C401" s="24"/>
      <c r="D401" s="20"/>
      <c r="E401" s="25"/>
    </row>
    <row r="402" ht="20.1" customHeight="1" spans="1:5">
      <c r="A402" s="26" t="s">
        <v>257</v>
      </c>
      <c r="B402" s="18"/>
      <c r="C402" s="24"/>
      <c r="D402" s="20"/>
      <c r="E402" s="25"/>
    </row>
    <row r="403" ht="20.1" customHeight="1" spans="1:5">
      <c r="A403" s="23" t="s">
        <v>258</v>
      </c>
      <c r="B403" s="18"/>
      <c r="C403" s="24"/>
      <c r="D403" s="20"/>
      <c r="E403" s="25"/>
    </row>
    <row r="404" ht="20.1" customHeight="1" spans="1:5">
      <c r="A404" s="23" t="s">
        <v>259</v>
      </c>
      <c r="B404" s="18"/>
      <c r="C404" s="24"/>
      <c r="D404" s="20"/>
      <c r="E404" s="25"/>
    </row>
    <row r="405" ht="20.1" customHeight="1" spans="1:5">
      <c r="A405" s="23" t="s">
        <v>260</v>
      </c>
      <c r="B405" s="18">
        <v>7939</v>
      </c>
      <c r="C405" s="24">
        <v>4216</v>
      </c>
      <c r="D405" s="20">
        <f>(C405/B405)*100</f>
        <v>53.1049250535332</v>
      </c>
      <c r="E405" s="25"/>
    </row>
    <row r="406" s="3" customFormat="1" ht="20.1" customHeight="1" spans="1:5">
      <c r="A406" s="21" t="s">
        <v>261</v>
      </c>
      <c r="B406" s="18">
        <f>SUM(B407:B412)</f>
        <v>77</v>
      </c>
      <c r="C406" s="19">
        <f>SUM(C407:C412)</f>
        <v>62</v>
      </c>
      <c r="D406" s="20">
        <f>(C406/B406)*100</f>
        <v>80.5194805194805</v>
      </c>
      <c r="E406" s="22"/>
    </row>
    <row r="407" ht="20.1" customHeight="1" spans="1:5">
      <c r="A407" s="23" t="s">
        <v>262</v>
      </c>
      <c r="B407" s="18">
        <v>77</v>
      </c>
      <c r="C407" s="24">
        <v>62</v>
      </c>
      <c r="D407" s="20">
        <f>(C407/B407)*100</f>
        <v>80.5194805194805</v>
      </c>
      <c r="E407" s="25"/>
    </row>
    <row r="408" ht="20.1" customHeight="1" spans="1:5">
      <c r="A408" s="23" t="s">
        <v>263</v>
      </c>
      <c r="B408" s="18"/>
      <c r="C408" s="24"/>
      <c r="D408" s="20"/>
      <c r="E408" s="25"/>
    </row>
    <row r="409" ht="20.1" customHeight="1" spans="1:5">
      <c r="A409" s="23" t="s">
        <v>264</v>
      </c>
      <c r="B409" s="18"/>
      <c r="C409" s="24"/>
      <c r="D409" s="20"/>
      <c r="E409" s="25"/>
    </row>
    <row r="410" ht="20.1" customHeight="1" spans="1:5">
      <c r="A410" s="26" t="s">
        <v>265</v>
      </c>
      <c r="B410" s="18"/>
      <c r="C410" s="24"/>
      <c r="D410" s="20"/>
      <c r="E410" s="25"/>
    </row>
    <row r="411" ht="20.1" customHeight="1" spans="1:5">
      <c r="A411" s="26" t="s">
        <v>266</v>
      </c>
      <c r="B411" s="18"/>
      <c r="C411" s="24"/>
      <c r="D411" s="20"/>
      <c r="E411" s="25"/>
    </row>
    <row r="412" ht="20.1" customHeight="1" spans="1:5">
      <c r="A412" s="26" t="s">
        <v>267</v>
      </c>
      <c r="B412" s="18"/>
      <c r="C412" s="24"/>
      <c r="D412" s="20"/>
      <c r="E412" s="25"/>
    </row>
    <row r="413" s="3" customFormat="1" ht="20.1" customHeight="1" spans="1:5">
      <c r="A413" s="22" t="s">
        <v>268</v>
      </c>
      <c r="B413" s="18"/>
      <c r="C413" s="19"/>
      <c r="D413" s="20"/>
      <c r="E413" s="22"/>
    </row>
    <row r="414" ht="20.1" customHeight="1" spans="1:5">
      <c r="A414" s="23" t="s">
        <v>269</v>
      </c>
      <c r="B414" s="18"/>
      <c r="C414" s="24"/>
      <c r="D414" s="20"/>
      <c r="E414" s="25"/>
    </row>
    <row r="415" ht="20.1" customHeight="1" spans="1:5">
      <c r="A415" s="23" t="s">
        <v>270</v>
      </c>
      <c r="B415" s="18"/>
      <c r="C415" s="24"/>
      <c r="D415" s="20"/>
      <c r="E415" s="25"/>
    </row>
    <row r="416" ht="20.1" customHeight="1" spans="1:5">
      <c r="A416" s="23" t="s">
        <v>271</v>
      </c>
      <c r="B416" s="18"/>
      <c r="C416" s="24"/>
      <c r="D416" s="20"/>
      <c r="E416" s="25"/>
    </row>
    <row r="417" ht="20.1" customHeight="1" spans="1:5">
      <c r="A417" s="26" t="s">
        <v>272</v>
      </c>
      <c r="B417" s="18"/>
      <c r="C417" s="24"/>
      <c r="D417" s="20"/>
      <c r="E417" s="25"/>
    </row>
    <row r="418" ht="20.1" customHeight="1" spans="1:5">
      <c r="A418" s="26" t="s">
        <v>273</v>
      </c>
      <c r="B418" s="18"/>
      <c r="C418" s="24"/>
      <c r="D418" s="20"/>
      <c r="E418" s="25"/>
    </row>
    <row r="419" s="3" customFormat="1" ht="20.1" customHeight="1" spans="1:5">
      <c r="A419" s="27" t="s">
        <v>274</v>
      </c>
      <c r="B419" s="18"/>
      <c r="C419" s="19"/>
      <c r="D419" s="20"/>
      <c r="E419" s="22"/>
    </row>
    <row r="420" ht="20.1" customHeight="1" spans="1:5">
      <c r="A420" s="23" t="s">
        <v>275</v>
      </c>
      <c r="B420" s="18"/>
      <c r="C420" s="24"/>
      <c r="D420" s="20"/>
      <c r="E420" s="25"/>
    </row>
    <row r="421" ht="20.1" customHeight="1" spans="1:5">
      <c r="A421" s="23" t="s">
        <v>276</v>
      </c>
      <c r="B421" s="18"/>
      <c r="C421" s="24"/>
      <c r="D421" s="20"/>
      <c r="E421" s="25"/>
    </row>
    <row r="422" ht="20.1" customHeight="1" spans="1:5">
      <c r="A422" s="23" t="s">
        <v>277</v>
      </c>
      <c r="B422" s="18"/>
      <c r="C422" s="24"/>
      <c r="D422" s="20"/>
      <c r="E422" s="25"/>
    </row>
    <row r="423" s="3" customFormat="1" ht="20.1" customHeight="1" spans="1:5">
      <c r="A423" s="27" t="s">
        <v>278</v>
      </c>
      <c r="B423" s="18"/>
      <c r="C423" s="19"/>
      <c r="D423" s="20"/>
      <c r="E423" s="22"/>
    </row>
    <row r="424" ht="20.1" customHeight="1" spans="1:5">
      <c r="A424" s="26" t="s">
        <v>279</v>
      </c>
      <c r="B424" s="18"/>
      <c r="C424" s="24"/>
      <c r="D424" s="20"/>
      <c r="E424" s="25"/>
    </row>
    <row r="425" ht="20.1" customHeight="1" spans="1:5">
      <c r="A425" s="26" t="s">
        <v>280</v>
      </c>
      <c r="B425" s="18"/>
      <c r="C425" s="24"/>
      <c r="D425" s="20"/>
      <c r="E425" s="25"/>
    </row>
    <row r="426" ht="20.1" customHeight="1" spans="1:5">
      <c r="A426" s="25" t="s">
        <v>281</v>
      </c>
      <c r="B426" s="18"/>
      <c r="C426" s="24"/>
      <c r="D426" s="20"/>
      <c r="E426" s="25"/>
    </row>
    <row r="427" s="3" customFormat="1" ht="20.1" customHeight="1" spans="1:5">
      <c r="A427" s="21" t="s">
        <v>282</v>
      </c>
      <c r="B427" s="18"/>
      <c r="C427" s="19"/>
      <c r="D427" s="20"/>
      <c r="E427" s="22"/>
    </row>
    <row r="428" ht="20.1" customHeight="1" spans="1:5">
      <c r="A428" s="23" t="s">
        <v>283</v>
      </c>
      <c r="B428" s="18"/>
      <c r="C428" s="24"/>
      <c r="D428" s="20"/>
      <c r="E428" s="25"/>
    </row>
    <row r="429" ht="20.1" customHeight="1" spans="1:5">
      <c r="A429" s="23" t="s">
        <v>284</v>
      </c>
      <c r="B429" s="18"/>
      <c r="C429" s="24"/>
      <c r="D429" s="20"/>
      <c r="E429" s="25"/>
    </row>
    <row r="430" ht="20.1" customHeight="1" spans="1:5">
      <c r="A430" s="26" t="s">
        <v>285</v>
      </c>
      <c r="B430" s="18"/>
      <c r="C430" s="24"/>
      <c r="D430" s="20"/>
      <c r="E430" s="25"/>
    </row>
    <row r="431" s="3" customFormat="1" ht="20.1" customHeight="1" spans="1:5">
      <c r="A431" s="27" t="s">
        <v>286</v>
      </c>
      <c r="B431" s="18">
        <f>SUM(B432:B436)</f>
        <v>125</v>
      </c>
      <c r="C431" s="19">
        <f>SUM(C432:C436)</f>
        <v>84</v>
      </c>
      <c r="D431" s="20">
        <f>(C431/B431)*100</f>
        <v>67.2</v>
      </c>
      <c r="E431" s="22"/>
    </row>
    <row r="432" ht="20.1" customHeight="1" spans="1:5">
      <c r="A432" s="26" t="s">
        <v>287</v>
      </c>
      <c r="B432" s="18"/>
      <c r="C432" s="24"/>
      <c r="D432" s="20"/>
      <c r="E432" s="25"/>
    </row>
    <row r="433" ht="20.1" customHeight="1" spans="1:5">
      <c r="A433" s="23" t="s">
        <v>288</v>
      </c>
      <c r="B433" s="18">
        <v>95</v>
      </c>
      <c r="C433" s="24">
        <v>81</v>
      </c>
      <c r="D433" s="20">
        <f>(C433/B433)*100</f>
        <v>85.2631578947368</v>
      </c>
      <c r="E433" s="25"/>
    </row>
    <row r="434" ht="19.5" customHeight="1" spans="1:5">
      <c r="A434" s="23" t="s">
        <v>289</v>
      </c>
      <c r="B434" s="18"/>
      <c r="C434" s="24"/>
      <c r="D434" s="20"/>
      <c r="E434" s="25"/>
    </row>
    <row r="435" ht="20.1" customHeight="1" spans="1:5">
      <c r="A435" s="23" t="s">
        <v>290</v>
      </c>
      <c r="B435" s="18"/>
      <c r="C435" s="24"/>
      <c r="D435" s="20"/>
      <c r="E435" s="25"/>
    </row>
    <row r="436" ht="20.1" customHeight="1" spans="1:5">
      <c r="A436" s="23" t="s">
        <v>291</v>
      </c>
      <c r="B436" s="18">
        <v>30</v>
      </c>
      <c r="C436" s="24">
        <v>3</v>
      </c>
      <c r="D436" s="20">
        <f>(C436/B436)*100</f>
        <v>10</v>
      </c>
      <c r="E436" s="25"/>
    </row>
    <row r="437" s="3" customFormat="1" ht="20.1" customHeight="1" spans="1:5">
      <c r="A437" s="21" t="s">
        <v>292</v>
      </c>
      <c r="B437" s="35"/>
      <c r="C437" s="19"/>
      <c r="D437" s="20"/>
      <c r="E437" s="22"/>
    </row>
    <row r="438" ht="20.1" customHeight="1" spans="1:5">
      <c r="A438" s="26" t="s">
        <v>293</v>
      </c>
      <c r="B438" s="28"/>
      <c r="C438" s="24"/>
      <c r="D438" s="20"/>
      <c r="E438" s="25"/>
    </row>
    <row r="439" ht="20.1" customHeight="1" spans="1:5">
      <c r="A439" s="26" t="s">
        <v>294</v>
      </c>
      <c r="B439" s="28"/>
      <c r="C439" s="24"/>
      <c r="D439" s="20"/>
      <c r="E439" s="25"/>
    </row>
    <row r="440" ht="20.1" customHeight="1" spans="1:5">
      <c r="A440" s="26" t="s">
        <v>295</v>
      </c>
      <c r="B440" s="28"/>
      <c r="C440" s="24"/>
      <c r="D440" s="20"/>
      <c r="E440" s="25"/>
    </row>
    <row r="441" ht="20.1" customHeight="1" spans="1:5">
      <c r="A441" s="25" t="s">
        <v>296</v>
      </c>
      <c r="B441" s="28"/>
      <c r="C441" s="24"/>
      <c r="D441" s="20"/>
      <c r="E441" s="25"/>
    </row>
    <row r="442" ht="20.1" customHeight="1" spans="1:5">
      <c r="A442" s="23" t="s">
        <v>297</v>
      </c>
      <c r="B442" s="28"/>
      <c r="C442" s="24"/>
      <c r="D442" s="20"/>
      <c r="E442" s="25"/>
    </row>
    <row r="443" ht="20.1" customHeight="1" spans="1:5">
      <c r="A443" s="23" t="s">
        <v>298</v>
      </c>
      <c r="B443" s="28"/>
      <c r="C443" s="24"/>
      <c r="D443" s="20"/>
      <c r="E443" s="25"/>
    </row>
    <row r="444" s="3" customFormat="1" ht="20.1" customHeight="1" spans="1:5">
      <c r="A444" s="21" t="s">
        <v>299</v>
      </c>
      <c r="B444" s="35"/>
      <c r="C444" s="19"/>
      <c r="D444" s="20"/>
      <c r="E444" s="22"/>
    </row>
    <row r="445" s="3" customFormat="1" ht="20.1" customHeight="1" spans="1:5">
      <c r="A445" s="22" t="s">
        <v>300</v>
      </c>
      <c r="B445" s="18">
        <f>SUM(B446,B451,B460,B466,B472,B477,B482,B489,B493,B496)</f>
        <v>713</v>
      </c>
      <c r="C445" s="19">
        <f>C446+C451+C460+C466+C472+C477+C482+C489+C493+C496</f>
        <v>146</v>
      </c>
      <c r="D445" s="20">
        <f>(C445/B445)*100</f>
        <v>20.476858345021</v>
      </c>
      <c r="E445" s="22"/>
    </row>
    <row r="446" s="3" customFormat="1" ht="20.1" customHeight="1" spans="1:5">
      <c r="A446" s="27" t="s">
        <v>301</v>
      </c>
      <c r="B446" s="18">
        <f>SUM(B447:B450)</f>
        <v>194</v>
      </c>
      <c r="C446" s="19">
        <f>SUM(C447:C450)</f>
        <v>74</v>
      </c>
      <c r="D446" s="20">
        <f>(C446/B446)*100</f>
        <v>38.1443298969072</v>
      </c>
      <c r="E446" s="22"/>
    </row>
    <row r="447" ht="20.1" customHeight="1" spans="1:5">
      <c r="A447" s="23" t="s">
        <v>11</v>
      </c>
      <c r="B447" s="18">
        <v>25</v>
      </c>
      <c r="C447" s="24">
        <v>11</v>
      </c>
      <c r="D447" s="20">
        <f>(C447/B447)*100</f>
        <v>44</v>
      </c>
      <c r="E447" s="25"/>
    </row>
    <row r="448" ht="20.1" customHeight="1" spans="1:5">
      <c r="A448" s="23" t="s">
        <v>12</v>
      </c>
      <c r="B448" s="18"/>
      <c r="C448" s="24"/>
      <c r="D448" s="20"/>
      <c r="E448" s="25"/>
    </row>
    <row r="449" ht="20.1" customHeight="1" spans="1:5">
      <c r="A449" s="23" t="s">
        <v>13</v>
      </c>
      <c r="B449" s="18">
        <v>8</v>
      </c>
      <c r="C449" s="24">
        <v>5</v>
      </c>
      <c r="D449" s="20">
        <f>(C449/B449)*100</f>
        <v>62.5</v>
      </c>
      <c r="E449" s="25"/>
    </row>
    <row r="450" ht="20.1" customHeight="1" spans="1:5">
      <c r="A450" s="26" t="s">
        <v>302</v>
      </c>
      <c r="B450" s="18">
        <v>161</v>
      </c>
      <c r="C450" s="24">
        <v>58</v>
      </c>
      <c r="D450" s="20">
        <f>(C450/B450)*100</f>
        <v>36.0248447204969</v>
      </c>
      <c r="E450" s="25"/>
    </row>
    <row r="451" s="3" customFormat="1" ht="20.1" customHeight="1" spans="1:5">
      <c r="A451" s="21" t="s">
        <v>303</v>
      </c>
      <c r="B451" s="35"/>
      <c r="C451" s="19"/>
      <c r="D451" s="20"/>
      <c r="E451" s="22"/>
    </row>
    <row r="452" ht="20.1" customHeight="1" spans="1:5">
      <c r="A452" s="23" t="s">
        <v>304</v>
      </c>
      <c r="B452" s="28"/>
      <c r="C452" s="24"/>
      <c r="D452" s="20"/>
      <c r="E452" s="25"/>
    </row>
    <row r="453" ht="20.1" customHeight="1" spans="1:5">
      <c r="A453" s="23" t="s">
        <v>305</v>
      </c>
      <c r="B453" s="28"/>
      <c r="C453" s="24"/>
      <c r="D453" s="20"/>
      <c r="E453" s="25"/>
    </row>
    <row r="454" ht="20.1" customHeight="1" spans="1:5">
      <c r="A454" s="25" t="s">
        <v>306</v>
      </c>
      <c r="B454" s="28"/>
      <c r="C454" s="24"/>
      <c r="D454" s="20"/>
      <c r="E454" s="25"/>
    </row>
    <row r="455" ht="20.1" customHeight="1" spans="1:5">
      <c r="A455" s="23" t="s">
        <v>307</v>
      </c>
      <c r="B455" s="28"/>
      <c r="C455" s="24"/>
      <c r="D455" s="20"/>
      <c r="E455" s="25"/>
    </row>
    <row r="456" ht="20.1" customHeight="1" spans="1:5">
      <c r="A456" s="23" t="s">
        <v>308</v>
      </c>
      <c r="B456" s="28"/>
      <c r="C456" s="24"/>
      <c r="D456" s="20"/>
      <c r="E456" s="25"/>
    </row>
    <row r="457" ht="20.1" customHeight="1" spans="1:5">
      <c r="A457" s="23" t="s">
        <v>309</v>
      </c>
      <c r="B457" s="28"/>
      <c r="C457" s="24"/>
      <c r="D457" s="20"/>
      <c r="E457" s="25"/>
    </row>
    <row r="458" ht="20.1" customHeight="1" spans="1:5">
      <c r="A458" s="26" t="s">
        <v>310</v>
      </c>
      <c r="B458" s="28"/>
      <c r="C458" s="24"/>
      <c r="D458" s="20"/>
      <c r="E458" s="25"/>
    </row>
    <row r="459" ht="20.1" customHeight="1" spans="1:5">
      <c r="A459" s="26" t="s">
        <v>311</v>
      </c>
      <c r="B459" s="28"/>
      <c r="C459" s="24"/>
      <c r="D459" s="20"/>
      <c r="E459" s="25"/>
    </row>
    <row r="460" s="3" customFormat="1" ht="20.1" customHeight="1" spans="1:5">
      <c r="A460" s="27" t="s">
        <v>312</v>
      </c>
      <c r="B460" s="35"/>
      <c r="C460" s="19"/>
      <c r="D460" s="20"/>
      <c r="E460" s="22"/>
    </row>
    <row r="461" ht="20.1" customHeight="1" spans="1:5">
      <c r="A461" s="23" t="s">
        <v>304</v>
      </c>
      <c r="B461" s="28"/>
      <c r="C461" s="24"/>
      <c r="D461" s="20"/>
      <c r="E461" s="25"/>
    </row>
    <row r="462" ht="20.1" customHeight="1" spans="1:5">
      <c r="A462" s="23" t="s">
        <v>313</v>
      </c>
      <c r="B462" s="28"/>
      <c r="C462" s="24"/>
      <c r="D462" s="20"/>
      <c r="E462" s="25"/>
    </row>
    <row r="463" ht="20.1" customHeight="1" spans="1:5">
      <c r="A463" s="23" t="s">
        <v>314</v>
      </c>
      <c r="B463" s="28"/>
      <c r="C463" s="24"/>
      <c r="D463" s="20"/>
      <c r="E463" s="25"/>
    </row>
    <row r="464" ht="20.1" customHeight="1" spans="1:5">
      <c r="A464" s="26" t="s">
        <v>315</v>
      </c>
      <c r="B464" s="28"/>
      <c r="C464" s="24"/>
      <c r="D464" s="20"/>
      <c r="E464" s="25"/>
    </row>
    <row r="465" ht="20.1" customHeight="1" spans="1:5">
      <c r="A465" s="26" t="s">
        <v>316</v>
      </c>
      <c r="B465" s="28"/>
      <c r="C465" s="24"/>
      <c r="D465" s="20"/>
      <c r="E465" s="25"/>
    </row>
    <row r="466" s="3" customFormat="1" ht="20.1" customHeight="1" spans="1:5">
      <c r="A466" s="27" t="s">
        <v>317</v>
      </c>
      <c r="B466" s="18">
        <f>SUM(B467:B471)</f>
        <v>20</v>
      </c>
      <c r="C466" s="19"/>
      <c r="D466" s="20"/>
      <c r="E466" s="22"/>
    </row>
    <row r="467" ht="20.1" customHeight="1" spans="1:5">
      <c r="A467" s="25" t="s">
        <v>304</v>
      </c>
      <c r="B467" s="18"/>
      <c r="C467" s="24"/>
      <c r="D467" s="20"/>
      <c r="E467" s="25"/>
    </row>
    <row r="468" ht="20.1" customHeight="1" spans="1:5">
      <c r="A468" s="23" t="s">
        <v>318</v>
      </c>
      <c r="B468" s="18"/>
      <c r="C468" s="24"/>
      <c r="D468" s="20"/>
      <c r="E468" s="25"/>
    </row>
    <row r="469" ht="20.1" customHeight="1" spans="1:5">
      <c r="A469" s="23" t="s">
        <v>319</v>
      </c>
      <c r="B469" s="18"/>
      <c r="C469" s="24"/>
      <c r="D469" s="20"/>
      <c r="E469" s="25"/>
    </row>
    <row r="470" ht="20.1" customHeight="1" spans="1:5">
      <c r="A470" s="23" t="s">
        <v>320</v>
      </c>
      <c r="B470" s="18">
        <v>20</v>
      </c>
      <c r="C470" s="24"/>
      <c r="D470" s="20"/>
      <c r="E470" s="25"/>
    </row>
    <row r="471" ht="20.1" customHeight="1" spans="1:5">
      <c r="A471" s="26" t="s">
        <v>321</v>
      </c>
      <c r="B471" s="28"/>
      <c r="C471" s="24"/>
      <c r="D471" s="20"/>
      <c r="E471" s="25"/>
    </row>
    <row r="472" s="3" customFormat="1" ht="20.1" customHeight="1" spans="1:5">
      <c r="A472" s="27" t="s">
        <v>322</v>
      </c>
      <c r="B472" s="35"/>
      <c r="C472" s="19"/>
      <c r="D472" s="20"/>
      <c r="E472" s="22"/>
    </row>
    <row r="473" ht="20.1" customHeight="1" spans="1:5">
      <c r="A473" s="26" t="s">
        <v>304</v>
      </c>
      <c r="B473" s="28"/>
      <c r="C473" s="24"/>
      <c r="D473" s="20"/>
      <c r="E473" s="25"/>
    </row>
    <row r="474" ht="20.1" customHeight="1" spans="1:5">
      <c r="A474" s="23" t="s">
        <v>323</v>
      </c>
      <c r="B474" s="28"/>
      <c r="C474" s="24"/>
      <c r="D474" s="20"/>
      <c r="E474" s="25"/>
    </row>
    <row r="475" ht="20.1" customHeight="1" spans="1:5">
      <c r="A475" s="23" t="s">
        <v>324</v>
      </c>
      <c r="B475" s="28"/>
      <c r="C475" s="24"/>
      <c r="D475" s="20"/>
      <c r="E475" s="25"/>
    </row>
    <row r="476" ht="20.1" customHeight="1" spans="1:5">
      <c r="A476" s="23" t="s">
        <v>325</v>
      </c>
      <c r="B476" s="28"/>
      <c r="C476" s="24"/>
      <c r="D476" s="20"/>
      <c r="E476" s="25"/>
    </row>
    <row r="477" s="3" customFormat="1" ht="20.1" customHeight="1" spans="1:5">
      <c r="A477" s="27" t="s">
        <v>326</v>
      </c>
      <c r="B477" s="35"/>
      <c r="C477" s="19"/>
      <c r="D477" s="20"/>
      <c r="E477" s="22"/>
    </row>
    <row r="478" ht="20.1" customHeight="1" spans="1:5">
      <c r="A478" s="26" t="s">
        <v>327</v>
      </c>
      <c r="B478" s="28"/>
      <c r="C478" s="24"/>
      <c r="D478" s="20"/>
      <c r="E478" s="25"/>
    </row>
    <row r="479" ht="20.1" customHeight="1" spans="1:5">
      <c r="A479" s="26" t="s">
        <v>328</v>
      </c>
      <c r="B479" s="28"/>
      <c r="C479" s="24"/>
      <c r="D479" s="20"/>
      <c r="E479" s="25"/>
    </row>
    <row r="480" ht="20.1" customHeight="1" spans="1:5">
      <c r="A480" s="25" t="s">
        <v>329</v>
      </c>
      <c r="B480" s="28"/>
      <c r="C480" s="24"/>
      <c r="D480" s="20"/>
      <c r="E480" s="25"/>
    </row>
    <row r="481" ht="20.1" customHeight="1" spans="1:5">
      <c r="A481" s="23" t="s">
        <v>330</v>
      </c>
      <c r="B481" s="28"/>
      <c r="C481" s="24"/>
      <c r="D481" s="20"/>
      <c r="E481" s="25"/>
    </row>
    <row r="482" s="3" customFormat="1" ht="20.1" customHeight="1" spans="1:5">
      <c r="A482" s="21" t="s">
        <v>331</v>
      </c>
      <c r="B482" s="18">
        <f>SUM(B483:B488)</f>
        <v>267</v>
      </c>
      <c r="C482" s="19">
        <f>SUM(C483:C488)</f>
        <v>62</v>
      </c>
      <c r="D482" s="20">
        <f>(C482/B482)*100</f>
        <v>23.2209737827715</v>
      </c>
      <c r="E482" s="22"/>
    </row>
    <row r="483" ht="20.1" customHeight="1" spans="1:5">
      <c r="A483" s="23" t="s">
        <v>304</v>
      </c>
      <c r="B483" s="18">
        <v>29</v>
      </c>
      <c r="C483" s="24">
        <v>23</v>
      </c>
      <c r="D483" s="20">
        <f>(C483/B483)*100</f>
        <v>79.3103448275862</v>
      </c>
      <c r="E483" s="25"/>
    </row>
    <row r="484" ht="20.1" customHeight="1" spans="1:5">
      <c r="A484" s="26" t="s">
        <v>332</v>
      </c>
      <c r="B484" s="18">
        <v>18</v>
      </c>
      <c r="C484" s="24">
        <v>19</v>
      </c>
      <c r="D484" s="20">
        <f>(C484/B484)*100</f>
        <v>105.555555555556</v>
      </c>
      <c r="E484" s="25"/>
    </row>
    <row r="485" ht="20.1" customHeight="1" spans="1:5">
      <c r="A485" s="26" t="s">
        <v>333</v>
      </c>
      <c r="B485" s="18"/>
      <c r="C485" s="24"/>
      <c r="D485" s="20"/>
      <c r="E485" s="25"/>
    </row>
    <row r="486" ht="20.1" customHeight="1" spans="1:5">
      <c r="A486" s="26" t="s">
        <v>334</v>
      </c>
      <c r="B486" s="18"/>
      <c r="C486" s="24"/>
      <c r="D486" s="20"/>
      <c r="E486" s="25"/>
    </row>
    <row r="487" ht="20.1" customHeight="1" spans="1:5">
      <c r="A487" s="23" t="s">
        <v>335</v>
      </c>
      <c r="B487" s="18"/>
      <c r="C487" s="24"/>
      <c r="D487" s="20"/>
      <c r="E487" s="25"/>
    </row>
    <row r="488" ht="20.1" customHeight="1" spans="1:5">
      <c r="A488" s="23" t="s">
        <v>336</v>
      </c>
      <c r="B488" s="18">
        <v>220</v>
      </c>
      <c r="C488" s="24">
        <v>20</v>
      </c>
      <c r="D488" s="20">
        <f>(C488/B488)*100</f>
        <v>9.09090909090909</v>
      </c>
      <c r="E488" s="25"/>
    </row>
    <row r="489" s="3" customFormat="1" ht="20.1" customHeight="1" spans="1:5">
      <c r="A489" s="21" t="s">
        <v>337</v>
      </c>
      <c r="B489" s="35"/>
      <c r="C489" s="19"/>
      <c r="D489" s="20"/>
      <c r="E489" s="22"/>
    </row>
    <row r="490" ht="20.1" customHeight="1" spans="1:5">
      <c r="A490" s="26" t="s">
        <v>338</v>
      </c>
      <c r="B490" s="28"/>
      <c r="C490" s="24"/>
      <c r="D490" s="20"/>
      <c r="E490" s="25"/>
    </row>
    <row r="491" ht="20.1" customHeight="1" spans="1:5">
      <c r="A491" s="26" t="s">
        <v>339</v>
      </c>
      <c r="B491" s="28"/>
      <c r="C491" s="24"/>
      <c r="D491" s="20"/>
      <c r="E491" s="25"/>
    </row>
    <row r="492" ht="20.1" customHeight="1" spans="1:5">
      <c r="A492" s="26" t="s">
        <v>340</v>
      </c>
      <c r="B492" s="28"/>
      <c r="C492" s="24"/>
      <c r="D492" s="20"/>
      <c r="E492" s="25"/>
    </row>
    <row r="493" s="3" customFormat="1" ht="20.1" customHeight="1" spans="1:5">
      <c r="A493" s="22" t="s">
        <v>341</v>
      </c>
      <c r="B493" s="35"/>
      <c r="C493" s="19"/>
      <c r="D493" s="20"/>
      <c r="E493" s="22"/>
    </row>
    <row r="494" ht="20.1" customHeight="1" spans="1:5">
      <c r="A494" s="26" t="s">
        <v>342</v>
      </c>
      <c r="B494" s="28"/>
      <c r="C494" s="24"/>
      <c r="D494" s="20"/>
      <c r="E494" s="25"/>
    </row>
    <row r="495" ht="20.1" customHeight="1" spans="1:5">
      <c r="A495" s="26" t="s">
        <v>343</v>
      </c>
      <c r="B495" s="28"/>
      <c r="C495" s="24"/>
      <c r="D495" s="20"/>
      <c r="E495" s="25"/>
    </row>
    <row r="496" s="3" customFormat="1" ht="20.1" customHeight="1" spans="1:5">
      <c r="A496" s="21" t="s">
        <v>344</v>
      </c>
      <c r="B496" s="18">
        <f>SUM(B497:B500)</f>
        <v>232</v>
      </c>
      <c r="C496" s="19">
        <f>SUM(C497:C500)</f>
        <v>10</v>
      </c>
      <c r="D496" s="20">
        <f>(C496/B496)*100</f>
        <v>4.31034482758621</v>
      </c>
      <c r="E496" s="22"/>
    </row>
    <row r="497" ht="20.1" customHeight="1" spans="1:5">
      <c r="A497" s="23" t="s">
        <v>345</v>
      </c>
      <c r="B497" s="18"/>
      <c r="C497" s="24"/>
      <c r="D497" s="20"/>
      <c r="E497" s="25"/>
    </row>
    <row r="498" ht="20.1" customHeight="1" spans="1:5">
      <c r="A498" s="26" t="s">
        <v>346</v>
      </c>
      <c r="B498" s="18"/>
      <c r="C498" s="24"/>
      <c r="D498" s="20"/>
      <c r="E498" s="25"/>
    </row>
    <row r="499" ht="20.1" customHeight="1" spans="1:5">
      <c r="A499" s="26" t="s">
        <v>347</v>
      </c>
      <c r="B499" s="18"/>
      <c r="C499" s="24"/>
      <c r="D499" s="20"/>
      <c r="E499" s="25"/>
    </row>
    <row r="500" ht="20.1" customHeight="1" spans="1:5">
      <c r="A500" s="26" t="s">
        <v>348</v>
      </c>
      <c r="B500" s="18">
        <v>232</v>
      </c>
      <c r="C500" s="24">
        <v>10</v>
      </c>
      <c r="D500" s="20">
        <f>(C500/B500)*100</f>
        <v>4.31034482758621</v>
      </c>
      <c r="E500" s="25"/>
    </row>
    <row r="501" s="3" customFormat="1" ht="20.1" customHeight="1" spans="1:5">
      <c r="A501" s="22" t="s">
        <v>349</v>
      </c>
      <c r="B501" s="18">
        <f>SUM(B502,B516,B524,B535,B546)</f>
        <v>3071</v>
      </c>
      <c r="C501" s="19">
        <f>C502+C516+C524+C535+C546</f>
        <v>1725</v>
      </c>
      <c r="D501" s="20">
        <f>(C501/B501)*100</f>
        <v>56.1706284597851</v>
      </c>
      <c r="E501" s="22"/>
    </row>
    <row r="502" s="3" customFormat="1" ht="20.1" customHeight="1" spans="1:5">
      <c r="A502" s="22" t="s">
        <v>350</v>
      </c>
      <c r="B502" s="18">
        <f>SUM(B503:B515)</f>
        <v>1625</v>
      </c>
      <c r="C502" s="19">
        <f>SUM(C503:C515)</f>
        <v>1305</v>
      </c>
      <c r="D502" s="20">
        <f>(C502/B502)*100</f>
        <v>80.3076923076923</v>
      </c>
      <c r="E502" s="22"/>
    </row>
    <row r="503" ht="20.1" customHeight="1" spans="1:5">
      <c r="A503" s="25" t="s">
        <v>11</v>
      </c>
      <c r="B503" s="18">
        <v>93</v>
      </c>
      <c r="C503" s="24">
        <v>68</v>
      </c>
      <c r="D503" s="20">
        <f>(C503/B503)*100</f>
        <v>73.1182795698925</v>
      </c>
      <c r="E503" s="25"/>
    </row>
    <row r="504" ht="20.1" customHeight="1" spans="1:5">
      <c r="A504" s="25" t="s">
        <v>12</v>
      </c>
      <c r="B504" s="18"/>
      <c r="C504" s="24"/>
      <c r="D504" s="20"/>
      <c r="E504" s="25"/>
    </row>
    <row r="505" ht="20.1" customHeight="1" spans="1:5">
      <c r="A505" s="25" t="s">
        <v>13</v>
      </c>
      <c r="B505" s="18">
        <v>39</v>
      </c>
      <c r="C505" s="24">
        <v>41</v>
      </c>
      <c r="D505" s="20">
        <f>(C505/B505)*100</f>
        <v>105.128205128205</v>
      </c>
      <c r="E505" s="25"/>
    </row>
    <row r="506" ht="20.1" customHeight="1" spans="1:5">
      <c r="A506" s="25" t="s">
        <v>351</v>
      </c>
      <c r="B506" s="18">
        <v>91</v>
      </c>
      <c r="C506" s="24">
        <v>134</v>
      </c>
      <c r="D506" s="20">
        <f>(C506/B506)*100</f>
        <v>147.252747252747</v>
      </c>
      <c r="E506" s="25"/>
    </row>
    <row r="507" ht="20.1" customHeight="1" spans="1:5">
      <c r="A507" s="25" t="s">
        <v>352</v>
      </c>
      <c r="B507" s="18"/>
      <c r="C507" s="24"/>
      <c r="D507" s="20"/>
      <c r="E507" s="25"/>
    </row>
    <row r="508" ht="20.1" customHeight="1" spans="1:5">
      <c r="A508" s="25" t="s">
        <v>353</v>
      </c>
      <c r="B508" s="18"/>
      <c r="C508" s="24"/>
      <c r="D508" s="20"/>
      <c r="E508" s="25"/>
    </row>
    <row r="509" ht="20.1" customHeight="1" spans="1:5">
      <c r="A509" s="25" t="s">
        <v>354</v>
      </c>
      <c r="B509" s="18"/>
      <c r="C509" s="24"/>
      <c r="D509" s="20"/>
      <c r="E509" s="25"/>
    </row>
    <row r="510" ht="20.1" customHeight="1" spans="1:5">
      <c r="A510" s="25" t="s">
        <v>355</v>
      </c>
      <c r="B510" s="18">
        <v>819</v>
      </c>
      <c r="C510" s="24">
        <v>950</v>
      </c>
      <c r="D510" s="20">
        <f>(C510/B510)*100</f>
        <v>115.995115995116</v>
      </c>
      <c r="E510" s="25"/>
    </row>
    <row r="511" ht="20.1" customHeight="1" spans="1:5">
      <c r="A511" s="25" t="s">
        <v>356</v>
      </c>
      <c r="B511" s="18">
        <v>98</v>
      </c>
      <c r="C511" s="24">
        <v>81</v>
      </c>
      <c r="D511" s="20">
        <f>(C511/B511)*100</f>
        <v>82.6530612244898</v>
      </c>
      <c r="E511" s="25"/>
    </row>
    <row r="512" ht="20.1" customHeight="1" spans="1:5">
      <c r="A512" s="25" t="s">
        <v>357</v>
      </c>
      <c r="B512" s="18"/>
      <c r="C512" s="24"/>
      <c r="D512" s="20"/>
      <c r="E512" s="25"/>
    </row>
    <row r="513" ht="20.1" customHeight="1" spans="1:5">
      <c r="A513" s="25" t="s">
        <v>358</v>
      </c>
      <c r="B513" s="18"/>
      <c r="C513" s="24"/>
      <c r="D513" s="20"/>
      <c r="E513" s="25"/>
    </row>
    <row r="514" ht="20.1" customHeight="1" spans="1:5">
      <c r="A514" s="25" t="s">
        <v>359</v>
      </c>
      <c r="B514" s="18"/>
      <c r="C514" s="24"/>
      <c r="D514" s="20"/>
      <c r="E514" s="25"/>
    </row>
    <row r="515" ht="20.1" customHeight="1" spans="1:5">
      <c r="A515" s="25" t="s">
        <v>360</v>
      </c>
      <c r="B515" s="18">
        <v>485</v>
      </c>
      <c r="C515" s="24">
        <v>31</v>
      </c>
      <c r="D515" s="20">
        <f>(C515/B515)*100</f>
        <v>6.39175257731959</v>
      </c>
      <c r="E515" s="25"/>
    </row>
    <row r="516" s="3" customFormat="1" ht="20.1" customHeight="1" spans="1:5">
      <c r="A516" s="22" t="s">
        <v>361</v>
      </c>
      <c r="B516" s="18">
        <f>SUM(B517:B523)</f>
        <v>650</v>
      </c>
      <c r="C516" s="19">
        <f>SUM(C517:C523)</f>
        <v>64</v>
      </c>
      <c r="D516" s="20">
        <f>(C516/B516)*100</f>
        <v>9.84615384615385</v>
      </c>
      <c r="E516" s="22"/>
    </row>
    <row r="517" ht="20.1" customHeight="1" spans="1:5">
      <c r="A517" s="25" t="s">
        <v>11</v>
      </c>
      <c r="B517" s="18">
        <v>72</v>
      </c>
      <c r="C517" s="24">
        <v>55</v>
      </c>
      <c r="D517" s="20">
        <f>(C517/B517)*100</f>
        <v>76.3888888888889</v>
      </c>
      <c r="E517" s="25"/>
    </row>
    <row r="518" ht="20.1" customHeight="1" spans="1:5">
      <c r="A518" s="25" t="s">
        <v>12</v>
      </c>
      <c r="B518" s="18"/>
      <c r="C518" s="24"/>
      <c r="D518" s="20"/>
      <c r="E518" s="25"/>
    </row>
    <row r="519" ht="20.1" customHeight="1" spans="1:5">
      <c r="A519" s="25" t="s">
        <v>13</v>
      </c>
      <c r="B519" s="18"/>
      <c r="C519" s="24"/>
      <c r="D519" s="20"/>
      <c r="E519" s="25"/>
    </row>
    <row r="520" ht="20.1" customHeight="1" spans="1:5">
      <c r="A520" s="25" t="s">
        <v>362</v>
      </c>
      <c r="B520" s="18">
        <v>523</v>
      </c>
      <c r="C520" s="24">
        <v>9</v>
      </c>
      <c r="D520" s="20">
        <f>(C520/B520)*100</f>
        <v>1.7208413001912</v>
      </c>
      <c r="E520" s="25"/>
    </row>
    <row r="521" ht="20.1" customHeight="1" spans="1:5">
      <c r="A521" s="25" t="s">
        <v>363</v>
      </c>
      <c r="B521" s="18">
        <v>55</v>
      </c>
      <c r="C521" s="24"/>
      <c r="D521" s="20">
        <f>(C521/B521)*100</f>
        <v>0</v>
      </c>
      <c r="E521" s="25"/>
    </row>
    <row r="522" ht="20.1" customHeight="1" spans="1:5">
      <c r="A522" s="25" t="s">
        <v>364</v>
      </c>
      <c r="B522" s="18"/>
      <c r="C522" s="24"/>
      <c r="D522" s="20"/>
      <c r="E522" s="25"/>
    </row>
    <row r="523" ht="20.1" customHeight="1" spans="1:5">
      <c r="A523" s="25" t="s">
        <v>365</v>
      </c>
      <c r="B523" s="18"/>
      <c r="C523" s="24"/>
      <c r="D523" s="20"/>
      <c r="E523" s="25"/>
    </row>
    <row r="524" s="3" customFormat="1" ht="20.1" customHeight="1" spans="1:5">
      <c r="A524" s="22" t="s">
        <v>366</v>
      </c>
      <c r="B524" s="18"/>
      <c r="C524" s="19"/>
      <c r="D524" s="20"/>
      <c r="E524" s="22"/>
    </row>
    <row r="525" ht="20.1" customHeight="1" spans="1:5">
      <c r="A525" s="25" t="s">
        <v>11</v>
      </c>
      <c r="B525" s="18"/>
      <c r="C525" s="24"/>
      <c r="D525" s="20"/>
      <c r="E525" s="25"/>
    </row>
    <row r="526" ht="20.1" customHeight="1" spans="1:5">
      <c r="A526" s="25" t="s">
        <v>12</v>
      </c>
      <c r="B526" s="18"/>
      <c r="C526" s="24"/>
      <c r="D526" s="20"/>
      <c r="E526" s="25"/>
    </row>
    <row r="527" ht="20.1" customHeight="1" spans="1:5">
      <c r="A527" s="25" t="s">
        <v>13</v>
      </c>
      <c r="B527" s="18"/>
      <c r="C527" s="24"/>
      <c r="D527" s="20"/>
      <c r="E527" s="25"/>
    </row>
    <row r="528" ht="20.1" customHeight="1" spans="1:5">
      <c r="A528" s="25" t="s">
        <v>367</v>
      </c>
      <c r="B528" s="18"/>
      <c r="C528" s="24"/>
      <c r="D528" s="20"/>
      <c r="E528" s="25"/>
    </row>
    <row r="529" ht="20.1" customHeight="1" spans="1:5">
      <c r="A529" s="25" t="s">
        <v>368</v>
      </c>
      <c r="B529" s="18"/>
      <c r="C529" s="24"/>
      <c r="D529" s="20"/>
      <c r="E529" s="25"/>
    </row>
    <row r="530" ht="20.1" customHeight="1" spans="1:5">
      <c r="A530" s="25" t="s">
        <v>369</v>
      </c>
      <c r="B530" s="18"/>
      <c r="C530" s="24"/>
      <c r="D530" s="20"/>
      <c r="E530" s="25"/>
    </row>
    <row r="531" ht="20.1" customHeight="1" spans="1:5">
      <c r="A531" s="25" t="s">
        <v>370</v>
      </c>
      <c r="B531" s="18"/>
      <c r="C531" s="24"/>
      <c r="D531" s="20"/>
      <c r="E531" s="25"/>
    </row>
    <row r="532" ht="20.1" customHeight="1" spans="1:5">
      <c r="A532" s="25" t="s">
        <v>371</v>
      </c>
      <c r="B532" s="18"/>
      <c r="C532" s="24"/>
      <c r="D532" s="20"/>
      <c r="E532" s="25"/>
    </row>
    <row r="533" ht="20.1" customHeight="1" spans="1:5">
      <c r="A533" s="25" t="s">
        <v>372</v>
      </c>
      <c r="B533" s="18"/>
      <c r="C533" s="24"/>
      <c r="D533" s="20"/>
      <c r="E533" s="25"/>
    </row>
    <row r="534" ht="20.1" customHeight="1" spans="1:5">
      <c r="A534" s="25" t="s">
        <v>373</v>
      </c>
      <c r="B534" s="18"/>
      <c r="C534" s="24"/>
      <c r="D534" s="20"/>
      <c r="E534" s="25"/>
    </row>
    <row r="535" s="3" customFormat="1" ht="20.1" customHeight="1" spans="1:5">
      <c r="A535" s="22" t="s">
        <v>374</v>
      </c>
      <c r="B535" s="18">
        <f>SUM(B536:B545)</f>
        <v>669</v>
      </c>
      <c r="C535" s="19">
        <f>SUM(C536:C545)</f>
        <v>316</v>
      </c>
      <c r="D535" s="20">
        <f>(C535/B535)*100</f>
        <v>47.2346786248132</v>
      </c>
      <c r="E535" s="22"/>
    </row>
    <row r="536" ht="20.1" customHeight="1" spans="1:5">
      <c r="A536" s="25" t="s">
        <v>11</v>
      </c>
      <c r="B536" s="18">
        <v>215</v>
      </c>
      <c r="C536" s="24">
        <v>215</v>
      </c>
      <c r="D536" s="20">
        <f>(C536/B536)*100</f>
        <v>100</v>
      </c>
      <c r="E536" s="25"/>
    </row>
    <row r="537" ht="20.1" customHeight="1" spans="1:5">
      <c r="A537" s="25" t="s">
        <v>12</v>
      </c>
      <c r="B537" s="18"/>
      <c r="C537" s="24"/>
      <c r="D537" s="20"/>
      <c r="E537" s="25"/>
    </row>
    <row r="538" ht="20.1" customHeight="1" spans="1:5">
      <c r="A538" s="25" t="s">
        <v>13</v>
      </c>
      <c r="B538" s="18">
        <v>21</v>
      </c>
      <c r="C538" s="24">
        <v>27</v>
      </c>
      <c r="D538" s="20">
        <f>(C538/B538)*100</f>
        <v>128.571428571429</v>
      </c>
      <c r="E538" s="25"/>
    </row>
    <row r="539" ht="20.1" customHeight="1" spans="1:5">
      <c r="A539" s="25" t="s">
        <v>375</v>
      </c>
      <c r="B539" s="18">
        <v>19</v>
      </c>
      <c r="C539" s="24"/>
      <c r="D539" s="20">
        <f>(C539/B539)*100</f>
        <v>0</v>
      </c>
      <c r="E539" s="25"/>
    </row>
    <row r="540" ht="20.1" customHeight="1" spans="1:5">
      <c r="A540" s="25" t="s">
        <v>376</v>
      </c>
      <c r="B540" s="18"/>
      <c r="C540" s="24"/>
      <c r="D540" s="20"/>
      <c r="E540" s="25"/>
    </row>
    <row r="541" ht="20.1" customHeight="1" spans="1:5">
      <c r="A541" s="25" t="s">
        <v>377</v>
      </c>
      <c r="B541" s="18">
        <v>51</v>
      </c>
      <c r="C541" s="24">
        <v>47</v>
      </c>
      <c r="D541" s="20">
        <f>(C541/B541)*100</f>
        <v>92.156862745098</v>
      </c>
      <c r="E541" s="25"/>
    </row>
    <row r="542" ht="20.1" customHeight="1" spans="1:5">
      <c r="A542" s="25" t="s">
        <v>378</v>
      </c>
      <c r="B542" s="18"/>
      <c r="C542" s="24"/>
      <c r="D542" s="20"/>
      <c r="E542" s="25"/>
    </row>
    <row r="543" ht="20.1" customHeight="1" spans="1:5">
      <c r="A543" s="25" t="s">
        <v>379</v>
      </c>
      <c r="B543" s="18"/>
      <c r="C543" s="24"/>
      <c r="D543" s="20"/>
      <c r="E543" s="25"/>
    </row>
    <row r="544" ht="20.1" customHeight="1" spans="1:5">
      <c r="A544" s="25" t="s">
        <v>380</v>
      </c>
      <c r="B544" s="18"/>
      <c r="C544" s="24"/>
      <c r="D544" s="20"/>
      <c r="E544" s="25"/>
    </row>
    <row r="545" ht="20.1" customHeight="1" spans="1:5">
      <c r="A545" s="25" t="s">
        <v>381</v>
      </c>
      <c r="B545" s="18">
        <v>363</v>
      </c>
      <c r="C545" s="24">
        <v>27</v>
      </c>
      <c r="D545" s="20">
        <f>(C545/B545)*100</f>
        <v>7.43801652892562</v>
      </c>
      <c r="E545" s="25"/>
    </row>
    <row r="546" s="3" customFormat="1" ht="20.1" customHeight="1" spans="1:5">
      <c r="A546" s="22" t="s">
        <v>382</v>
      </c>
      <c r="B546" s="18">
        <f>SUM(B547:B549)</f>
        <v>127</v>
      </c>
      <c r="C546" s="19">
        <f>SUM(C547:C549)</f>
        <v>40</v>
      </c>
      <c r="D546" s="20">
        <f>(C546/B546)*100</f>
        <v>31.496062992126</v>
      </c>
      <c r="E546" s="22"/>
    </row>
    <row r="547" ht="20.1" customHeight="1" spans="1:5">
      <c r="A547" s="25" t="s">
        <v>383</v>
      </c>
      <c r="B547" s="18">
        <v>127</v>
      </c>
      <c r="C547" s="24"/>
      <c r="D547" s="20"/>
      <c r="E547" s="25"/>
    </row>
    <row r="548" ht="20.1" customHeight="1" spans="1:5">
      <c r="A548" s="25" t="s">
        <v>384</v>
      </c>
      <c r="B548" s="18"/>
      <c r="C548" s="24"/>
      <c r="D548" s="20"/>
      <c r="E548" s="25"/>
    </row>
    <row r="549" ht="20.1" customHeight="1" spans="1:5">
      <c r="A549" s="25" t="s">
        <v>385</v>
      </c>
      <c r="B549" s="18"/>
      <c r="C549" s="24">
        <v>40</v>
      </c>
      <c r="D549" s="20"/>
      <c r="E549" s="25"/>
    </row>
    <row r="550" s="3" customFormat="1" ht="20.1" customHeight="1" spans="1:5">
      <c r="A550" s="22" t="s">
        <v>386</v>
      </c>
      <c r="B550" s="18">
        <f>SUM(B551,B565,B576,B584,B586,B592,B596,B607,B615,B621,B628,B636,B641,B646,B649,B652,B655,B658,B661)</f>
        <v>9687</v>
      </c>
      <c r="C550" s="19">
        <f>C551+C565+C576+C578+C587+C591+C601+C609+C615+C622+C631+C636+C641+C644+C647+C650+C653+C656+C660+C665</f>
        <v>20225</v>
      </c>
      <c r="D550" s="20">
        <f>(C550/B550)*100</f>
        <v>208.784969546815</v>
      </c>
      <c r="E550" s="22"/>
    </row>
    <row r="551" s="3" customFormat="1" ht="20.1" customHeight="1" spans="1:5">
      <c r="A551" s="22" t="s">
        <v>387</v>
      </c>
      <c r="B551" s="18">
        <f>SUM(B552:B564)</f>
        <v>10</v>
      </c>
      <c r="C551" s="19">
        <f>SUM(C552:C564)</f>
        <v>55</v>
      </c>
      <c r="D551" s="20">
        <f>(C551/B551)*100</f>
        <v>550</v>
      </c>
      <c r="E551" s="22"/>
    </row>
    <row r="552" ht="20.1" customHeight="1" spans="1:5">
      <c r="A552" s="25" t="s">
        <v>11</v>
      </c>
      <c r="B552" s="18">
        <v>6</v>
      </c>
      <c r="C552" s="24"/>
      <c r="D552" s="20"/>
      <c r="E552" s="25"/>
    </row>
    <row r="553" ht="20.1" customHeight="1" spans="1:5">
      <c r="A553" s="25" t="s">
        <v>12</v>
      </c>
      <c r="B553" s="18"/>
      <c r="C553" s="24">
        <v>10</v>
      </c>
      <c r="D553" s="20"/>
      <c r="E553" s="25"/>
    </row>
    <row r="554" ht="20.1" customHeight="1" spans="1:5">
      <c r="A554" s="25" t="s">
        <v>13</v>
      </c>
      <c r="B554" s="18"/>
      <c r="C554" s="24"/>
      <c r="D554" s="20"/>
      <c r="E554" s="25"/>
    </row>
    <row r="555" ht="20.1" customHeight="1" spans="1:5">
      <c r="A555" s="25" t="s">
        <v>388</v>
      </c>
      <c r="B555" s="18"/>
      <c r="C555" s="24"/>
      <c r="D555" s="20"/>
      <c r="E555" s="25"/>
    </row>
    <row r="556" ht="20.1" customHeight="1" spans="1:5">
      <c r="A556" s="25" t="s">
        <v>389</v>
      </c>
      <c r="B556" s="18"/>
      <c r="C556" s="24"/>
      <c r="D556" s="20"/>
      <c r="E556" s="25"/>
    </row>
    <row r="557" ht="20.1" customHeight="1" spans="1:5">
      <c r="A557" s="25" t="s">
        <v>390</v>
      </c>
      <c r="B557" s="18"/>
      <c r="C557" s="24"/>
      <c r="D557" s="20"/>
      <c r="E557" s="25"/>
    </row>
    <row r="558" ht="20.1" customHeight="1" spans="1:5">
      <c r="A558" s="25" t="s">
        <v>391</v>
      </c>
      <c r="B558" s="18"/>
      <c r="C558" s="24"/>
      <c r="D558" s="20"/>
      <c r="E558" s="25"/>
    </row>
    <row r="559" ht="20.1" customHeight="1" spans="1:5">
      <c r="A559" s="25" t="s">
        <v>54</v>
      </c>
      <c r="B559" s="18"/>
      <c r="C559" s="24">
        <v>20</v>
      </c>
      <c r="D559" s="20"/>
      <c r="E559" s="25"/>
    </row>
    <row r="560" ht="20.1" customHeight="1" spans="1:5">
      <c r="A560" s="25" t="s">
        <v>392</v>
      </c>
      <c r="B560" s="18">
        <v>4</v>
      </c>
      <c r="C560" s="24">
        <v>25</v>
      </c>
      <c r="D560" s="20">
        <f>(C560/B560)*100</f>
        <v>625</v>
      </c>
      <c r="E560" s="25"/>
    </row>
    <row r="561" ht="20.1" customHeight="1" spans="1:5">
      <c r="A561" s="25" t="s">
        <v>393</v>
      </c>
      <c r="B561" s="18"/>
      <c r="C561" s="24"/>
      <c r="D561" s="20"/>
      <c r="E561" s="25"/>
    </row>
    <row r="562" ht="20.1" customHeight="1" spans="1:5">
      <c r="A562" s="25" t="s">
        <v>394</v>
      </c>
      <c r="B562" s="18"/>
      <c r="C562" s="24"/>
      <c r="D562" s="20"/>
      <c r="E562" s="25"/>
    </row>
    <row r="563" ht="20.1" customHeight="1" spans="1:5">
      <c r="A563" s="25" t="s">
        <v>395</v>
      </c>
      <c r="B563" s="18"/>
      <c r="C563" s="24"/>
      <c r="D563" s="20"/>
      <c r="E563" s="25"/>
    </row>
    <row r="564" ht="20.1" customHeight="1" spans="1:5">
      <c r="A564" s="25" t="s">
        <v>396</v>
      </c>
      <c r="B564" s="18"/>
      <c r="C564" s="24"/>
      <c r="D564" s="20"/>
      <c r="E564" s="25"/>
    </row>
    <row r="565" s="3" customFormat="1" ht="20.1" customHeight="1" spans="1:5">
      <c r="A565" s="22" t="s">
        <v>397</v>
      </c>
      <c r="B565" s="18">
        <f>SUM(B566:B575)</f>
        <v>650</v>
      </c>
      <c r="C565" s="19">
        <f>SUM(C566:C575)</f>
        <v>592</v>
      </c>
      <c r="D565" s="20">
        <f>(C565/B565)*100</f>
        <v>91.0769230769231</v>
      </c>
      <c r="E565" s="22"/>
    </row>
    <row r="566" ht="20.1" customHeight="1" spans="1:5">
      <c r="A566" s="25" t="s">
        <v>11</v>
      </c>
      <c r="B566" s="18">
        <v>178</v>
      </c>
      <c r="C566" s="24">
        <v>189</v>
      </c>
      <c r="D566" s="20">
        <f>(C566/B566)*100</f>
        <v>106.179775280899</v>
      </c>
      <c r="E566" s="25"/>
    </row>
    <row r="567" ht="20.1" customHeight="1" spans="1:5">
      <c r="A567" s="25" t="s">
        <v>12</v>
      </c>
      <c r="B567" s="18"/>
      <c r="C567" s="24"/>
      <c r="D567" s="20"/>
      <c r="E567" s="25"/>
    </row>
    <row r="568" ht="20.1" customHeight="1" spans="1:5">
      <c r="A568" s="25" t="s">
        <v>13</v>
      </c>
      <c r="B568" s="18">
        <v>38</v>
      </c>
      <c r="C568" s="24">
        <v>38</v>
      </c>
      <c r="D568" s="20">
        <f>(C568/B568)*100</f>
        <v>100</v>
      </c>
      <c r="E568" s="25"/>
    </row>
    <row r="569" ht="20.1" customHeight="1" spans="1:5">
      <c r="A569" s="25" t="s">
        <v>398</v>
      </c>
      <c r="B569" s="18">
        <v>5</v>
      </c>
      <c r="C569" s="24"/>
      <c r="D569" s="20"/>
      <c r="E569" s="25"/>
    </row>
    <row r="570" ht="20.1" customHeight="1" spans="1:5">
      <c r="A570" s="25" t="s">
        <v>399</v>
      </c>
      <c r="B570" s="18">
        <v>4</v>
      </c>
      <c r="C570" s="24"/>
      <c r="D570" s="20"/>
      <c r="E570" s="25"/>
    </row>
    <row r="571" ht="20.1" customHeight="1" spans="1:5">
      <c r="A571" s="25" t="s">
        <v>400</v>
      </c>
      <c r="B571" s="18"/>
      <c r="C571" s="24"/>
      <c r="D571" s="20"/>
      <c r="E571" s="25"/>
    </row>
    <row r="572" ht="20.1" customHeight="1" spans="1:5">
      <c r="A572" s="25" t="s">
        <v>401</v>
      </c>
      <c r="B572" s="18">
        <v>50</v>
      </c>
      <c r="C572" s="24"/>
      <c r="D572" s="20"/>
      <c r="E572" s="25"/>
    </row>
    <row r="573" ht="20.1" customHeight="1" spans="1:5">
      <c r="A573" s="25" t="s">
        <v>402</v>
      </c>
      <c r="B573" s="18">
        <v>320</v>
      </c>
      <c r="C573" s="24">
        <v>365</v>
      </c>
      <c r="D573" s="20">
        <f>(C573/B573)*100</f>
        <v>114.0625</v>
      </c>
      <c r="E573" s="25"/>
    </row>
    <row r="574" ht="20.1" customHeight="1" spans="1:5">
      <c r="A574" s="25" t="s">
        <v>403</v>
      </c>
      <c r="B574" s="18"/>
      <c r="C574" s="24"/>
      <c r="D574" s="20"/>
      <c r="E574" s="25"/>
    </row>
    <row r="575" ht="20.1" customHeight="1" spans="1:5">
      <c r="A575" s="25" t="s">
        <v>404</v>
      </c>
      <c r="B575" s="18">
        <v>55</v>
      </c>
      <c r="C575" s="24"/>
      <c r="D575" s="20"/>
      <c r="E575" s="25"/>
    </row>
    <row r="576" s="5" customFormat="1" ht="20.1" customHeight="1" spans="1:5">
      <c r="A576" s="22" t="s">
        <v>405</v>
      </c>
      <c r="B576" s="35"/>
      <c r="C576" s="19">
        <f>C577</f>
        <v>0</v>
      </c>
      <c r="D576" s="20"/>
      <c r="E576" s="36"/>
    </row>
    <row r="577" s="6" customFormat="1" ht="20.1" customHeight="1" spans="1:5">
      <c r="A577" s="25" t="s">
        <v>406</v>
      </c>
      <c r="B577" s="28"/>
      <c r="C577" s="24"/>
      <c r="D577" s="20"/>
      <c r="E577" s="37"/>
    </row>
    <row r="578" s="3" customFormat="1" ht="20.1" customHeight="1" spans="1:5">
      <c r="A578" s="22" t="s">
        <v>407</v>
      </c>
      <c r="B578" s="18">
        <f>SUM(B579:B583)</f>
        <v>2551</v>
      </c>
      <c r="C578" s="19">
        <f>SUM(C579:C586)</f>
        <v>8537</v>
      </c>
      <c r="D578" s="20">
        <f>(C578/B578)*100</f>
        <v>334.653077224618</v>
      </c>
      <c r="E578" s="22"/>
    </row>
    <row r="579" ht="20.1" customHeight="1" spans="1:5">
      <c r="A579" s="25" t="s">
        <v>408</v>
      </c>
      <c r="B579" s="18">
        <v>735</v>
      </c>
      <c r="C579" s="24">
        <v>297</v>
      </c>
      <c r="D579" s="20">
        <f>(C579/B579)*100</f>
        <v>40.4081632653061</v>
      </c>
      <c r="E579" s="25"/>
    </row>
    <row r="580" ht="20.1" customHeight="1" spans="1:5">
      <c r="A580" s="25" t="s">
        <v>409</v>
      </c>
      <c r="B580" s="18">
        <v>1689</v>
      </c>
      <c r="C580" s="24">
        <v>4800</v>
      </c>
      <c r="D580" s="20">
        <f>(C580/B580)*100</f>
        <v>284.191829484902</v>
      </c>
      <c r="E580" s="25"/>
    </row>
    <row r="581" ht="20.1" customHeight="1" spans="1:5">
      <c r="A581" s="25" t="s">
        <v>410</v>
      </c>
      <c r="B581" s="18">
        <v>127</v>
      </c>
      <c r="C581" s="24">
        <v>123</v>
      </c>
      <c r="D581" s="20">
        <f>(C581/B581)*100</f>
        <v>96.8503937007874</v>
      </c>
      <c r="E581" s="25"/>
    </row>
    <row r="582" ht="20.1" customHeight="1" spans="1:5">
      <c r="A582" s="25" t="s">
        <v>411</v>
      </c>
      <c r="B582" s="18"/>
      <c r="C582" s="24"/>
      <c r="D582" s="20"/>
      <c r="E582" s="25"/>
    </row>
    <row r="583" s="6" customFormat="1" ht="20.1" customHeight="1" spans="1:5">
      <c r="A583" s="25" t="s">
        <v>412</v>
      </c>
      <c r="B583" s="18"/>
      <c r="C583" s="24">
        <v>3317</v>
      </c>
      <c r="D583" s="20"/>
      <c r="E583" s="37"/>
    </row>
    <row r="584" s="6" customFormat="1" ht="20.1" customHeight="1" spans="1:5">
      <c r="A584" s="25" t="s">
        <v>413</v>
      </c>
      <c r="B584" s="28"/>
      <c r="C584" s="24"/>
      <c r="D584" s="20"/>
      <c r="E584" s="37"/>
    </row>
    <row r="585" s="6" customFormat="1" ht="20.1" customHeight="1" spans="1:5">
      <c r="A585" s="25" t="s">
        <v>414</v>
      </c>
      <c r="B585" s="28"/>
      <c r="C585" s="24"/>
      <c r="D585" s="20"/>
      <c r="E585" s="37"/>
    </row>
    <row r="586" ht="20.1" customHeight="1" spans="1:5">
      <c r="A586" s="25" t="s">
        <v>415</v>
      </c>
      <c r="B586" s="28"/>
      <c r="C586" s="24"/>
      <c r="D586" s="20"/>
      <c r="E586" s="25"/>
    </row>
    <row r="587" s="3" customFormat="1" ht="20.1" customHeight="1" spans="1:5">
      <c r="A587" s="22" t="s">
        <v>416</v>
      </c>
      <c r="B587" s="18">
        <f>SUM(B588:B590)</f>
        <v>3</v>
      </c>
      <c r="C587" s="19">
        <f>SUM(C588:C590)</f>
        <v>3</v>
      </c>
      <c r="D587" s="20">
        <f>(C587/B587)*100</f>
        <v>100</v>
      </c>
      <c r="E587" s="22"/>
    </row>
    <row r="588" ht="20.1" customHeight="1" spans="1:5">
      <c r="A588" s="25" t="s">
        <v>417</v>
      </c>
      <c r="B588" s="18"/>
      <c r="C588" s="24"/>
      <c r="D588" s="20"/>
      <c r="E588" s="25"/>
    </row>
    <row r="589" ht="20.1" customHeight="1" spans="1:5">
      <c r="A589" s="25" t="s">
        <v>418</v>
      </c>
      <c r="B589" s="18"/>
      <c r="C589" s="24"/>
      <c r="D589" s="20"/>
      <c r="E589" s="25"/>
    </row>
    <row r="590" ht="20.1" customHeight="1" spans="1:5">
      <c r="A590" s="25" t="s">
        <v>419</v>
      </c>
      <c r="B590" s="18">
        <v>3</v>
      </c>
      <c r="C590" s="24">
        <v>3</v>
      </c>
      <c r="D590" s="20">
        <f>(C590/B590)*100</f>
        <v>100</v>
      </c>
      <c r="E590" s="25"/>
    </row>
    <row r="591" s="3" customFormat="1" ht="20.1" customHeight="1" spans="1:5">
      <c r="A591" s="22" t="s">
        <v>420</v>
      </c>
      <c r="B591" s="18">
        <f>SUM(B592:B601)</f>
        <v>2136</v>
      </c>
      <c r="C591" s="19">
        <f>SUM(C592:C600)</f>
        <v>964</v>
      </c>
      <c r="D591" s="20">
        <f>(C591/B591)*100</f>
        <v>45.1310861423221</v>
      </c>
      <c r="E591" s="22"/>
    </row>
    <row r="592" ht="20.1" customHeight="1" spans="1:5">
      <c r="A592" s="25" t="s">
        <v>421</v>
      </c>
      <c r="B592" s="18">
        <v>16</v>
      </c>
      <c r="C592" s="24">
        <v>38</v>
      </c>
      <c r="D592" s="20">
        <f>(C592/B592)*100</f>
        <v>237.5</v>
      </c>
      <c r="E592" s="25"/>
    </row>
    <row r="593" ht="20.1" customHeight="1" spans="1:5">
      <c r="A593" s="25" t="s">
        <v>422</v>
      </c>
      <c r="B593" s="18">
        <v>12</v>
      </c>
      <c r="C593" s="24"/>
      <c r="D593" s="20"/>
      <c r="E593" s="25"/>
    </row>
    <row r="594" ht="20.1" customHeight="1" spans="1:5">
      <c r="A594" s="25" t="s">
        <v>423</v>
      </c>
      <c r="B594" s="18">
        <v>346</v>
      </c>
      <c r="C594" s="24"/>
      <c r="D594" s="20"/>
      <c r="E594" s="25"/>
    </row>
    <row r="595" ht="20.1" customHeight="1" spans="1:5">
      <c r="A595" s="25" t="s">
        <v>424</v>
      </c>
      <c r="B595" s="18">
        <v>383</v>
      </c>
      <c r="C595" s="24"/>
      <c r="D595" s="20"/>
      <c r="E595" s="25"/>
    </row>
    <row r="596" ht="20.1" customHeight="1" spans="1:5">
      <c r="A596" s="25" t="s">
        <v>425</v>
      </c>
      <c r="B596" s="28"/>
      <c r="C596" s="24"/>
      <c r="D596" s="20"/>
      <c r="E596" s="25"/>
    </row>
    <row r="597" ht="20.1" customHeight="1" spans="1:5">
      <c r="A597" s="25" t="s">
        <v>426</v>
      </c>
      <c r="B597" s="28"/>
      <c r="C597" s="24"/>
      <c r="D597" s="20"/>
      <c r="E597" s="25"/>
    </row>
    <row r="598" ht="20.1" customHeight="1" spans="1:5">
      <c r="A598" s="25" t="s">
        <v>427</v>
      </c>
      <c r="B598" s="28"/>
      <c r="C598" s="24"/>
      <c r="D598" s="20"/>
      <c r="E598" s="25"/>
    </row>
    <row r="599" ht="20.1" customHeight="1" spans="1:5">
      <c r="A599" s="25" t="s">
        <v>428</v>
      </c>
      <c r="B599" s="28"/>
      <c r="C599" s="24"/>
      <c r="D599" s="20"/>
      <c r="E599" s="25"/>
    </row>
    <row r="600" ht="20.1" customHeight="1" spans="1:5">
      <c r="A600" s="25" t="s">
        <v>429</v>
      </c>
      <c r="B600" s="28">
        <v>392</v>
      </c>
      <c r="C600" s="24">
        <v>926</v>
      </c>
      <c r="D600" s="20">
        <f>(C600/B600)*100</f>
        <v>236.224489795918</v>
      </c>
      <c r="E600" s="25"/>
    </row>
    <row r="601" s="3" customFormat="1" ht="20.1" customHeight="1" spans="1:5">
      <c r="A601" s="22" t="s">
        <v>430</v>
      </c>
      <c r="B601" s="18">
        <f>SUM(B602:B608)</f>
        <v>987</v>
      </c>
      <c r="C601" s="19">
        <f>SUM(C602:C608)</f>
        <v>910</v>
      </c>
      <c r="D601" s="20">
        <f>(C601/B601)*100</f>
        <v>92.1985815602837</v>
      </c>
      <c r="E601" s="22"/>
    </row>
    <row r="602" ht="20.1" customHeight="1" spans="1:5">
      <c r="A602" s="25" t="s">
        <v>431</v>
      </c>
      <c r="B602" s="18">
        <v>678</v>
      </c>
      <c r="C602" s="24">
        <v>840</v>
      </c>
      <c r="D602" s="20">
        <f>(C602/B602)*100</f>
        <v>123.893805309735</v>
      </c>
      <c r="E602" s="25"/>
    </row>
    <row r="603" ht="20.1" customHeight="1" spans="1:5">
      <c r="A603" s="25" t="s">
        <v>432</v>
      </c>
      <c r="B603" s="18"/>
      <c r="C603" s="24"/>
      <c r="D603" s="20"/>
      <c r="E603" s="25"/>
    </row>
    <row r="604" ht="20.1" customHeight="1" spans="1:5">
      <c r="A604" s="25" t="s">
        <v>433</v>
      </c>
      <c r="B604" s="18">
        <v>202</v>
      </c>
      <c r="C604" s="24"/>
      <c r="D604" s="20"/>
      <c r="E604" s="25"/>
    </row>
    <row r="605" ht="20.1" customHeight="1" spans="1:5">
      <c r="A605" s="25" t="s">
        <v>434</v>
      </c>
      <c r="B605" s="18"/>
      <c r="C605" s="24"/>
      <c r="D605" s="20"/>
      <c r="E605" s="25"/>
    </row>
    <row r="606" ht="20.1" customHeight="1" spans="1:5">
      <c r="A606" s="25" t="s">
        <v>435</v>
      </c>
      <c r="B606" s="18">
        <v>107</v>
      </c>
      <c r="C606" s="24">
        <v>70</v>
      </c>
      <c r="D606" s="20">
        <f>(C606/B606)*100</f>
        <v>65.4205607476635</v>
      </c>
      <c r="E606" s="25"/>
    </row>
    <row r="607" ht="20.1" customHeight="1" spans="1:5">
      <c r="A607" s="25" t="s">
        <v>436</v>
      </c>
      <c r="B607" s="28"/>
      <c r="C607" s="24"/>
      <c r="D607" s="20"/>
      <c r="E607" s="25"/>
    </row>
    <row r="608" ht="20.1" customHeight="1" spans="1:5">
      <c r="A608" s="25" t="s">
        <v>437</v>
      </c>
      <c r="B608" s="28"/>
      <c r="C608" s="24"/>
      <c r="D608" s="20"/>
      <c r="E608" s="25"/>
    </row>
    <row r="609" s="3" customFormat="1" ht="20.1" customHeight="1" spans="1:5">
      <c r="A609" s="22" t="s">
        <v>438</v>
      </c>
      <c r="B609" s="18">
        <f>SUM(B610:B614)</f>
        <v>173</v>
      </c>
      <c r="C609" s="19">
        <f>SUM(C610:C614)</f>
        <v>158</v>
      </c>
      <c r="D609" s="20">
        <f>(C609/B609)*100</f>
        <v>91.3294797687861</v>
      </c>
      <c r="E609" s="22"/>
    </row>
    <row r="610" ht="20.1" customHeight="1" spans="1:5">
      <c r="A610" s="25" t="s">
        <v>439</v>
      </c>
      <c r="B610" s="18">
        <v>142</v>
      </c>
      <c r="C610" s="24">
        <v>158</v>
      </c>
      <c r="D610" s="20">
        <f>(C610/B610)*100</f>
        <v>111.267605633803</v>
      </c>
      <c r="E610" s="25"/>
    </row>
    <row r="611" ht="20.1" customHeight="1" spans="1:5">
      <c r="A611" s="25" t="s">
        <v>440</v>
      </c>
      <c r="B611" s="18">
        <v>19</v>
      </c>
      <c r="C611" s="24"/>
      <c r="D611" s="20"/>
      <c r="E611" s="25"/>
    </row>
    <row r="612" ht="20.1" customHeight="1" spans="1:5">
      <c r="A612" s="25" t="s">
        <v>441</v>
      </c>
      <c r="B612" s="18">
        <v>5</v>
      </c>
      <c r="C612" s="24"/>
      <c r="D612" s="20"/>
      <c r="E612" s="25"/>
    </row>
    <row r="613" ht="20.1" customHeight="1" spans="1:5">
      <c r="A613" s="25" t="s">
        <v>442</v>
      </c>
      <c r="B613" s="18">
        <v>7</v>
      </c>
      <c r="C613" s="24"/>
      <c r="D613" s="20"/>
      <c r="E613" s="25"/>
    </row>
    <row r="614" ht="20.1" customHeight="1" spans="1:5">
      <c r="A614" s="25" t="s">
        <v>443</v>
      </c>
      <c r="B614" s="28"/>
      <c r="C614" s="24"/>
      <c r="D614" s="20"/>
      <c r="E614" s="25"/>
    </row>
    <row r="615" s="3" customFormat="1" ht="20.1" customHeight="1" spans="1:5">
      <c r="A615" s="22" t="s">
        <v>444</v>
      </c>
      <c r="B615" s="18">
        <f>SUM(B616:B621)</f>
        <v>1370</v>
      </c>
      <c r="C615" s="19">
        <f>SUM(C616:C621)</f>
        <v>812</v>
      </c>
      <c r="D615" s="20">
        <f>(C615/B615)*100</f>
        <v>59.2700729927007</v>
      </c>
      <c r="E615" s="22"/>
    </row>
    <row r="616" ht="20.1" customHeight="1" spans="1:5">
      <c r="A616" s="25" t="s">
        <v>445</v>
      </c>
      <c r="B616" s="18">
        <v>103</v>
      </c>
      <c r="C616" s="24">
        <v>108</v>
      </c>
      <c r="D616" s="20">
        <f>(C616/B616)*100</f>
        <v>104.854368932039</v>
      </c>
      <c r="E616" s="25"/>
    </row>
    <row r="617" ht="20.1" customHeight="1" spans="1:5">
      <c r="A617" s="25" t="s">
        <v>446</v>
      </c>
      <c r="B617" s="18">
        <v>1264</v>
      </c>
      <c r="C617" s="24">
        <v>701</v>
      </c>
      <c r="D617" s="20">
        <f>(C617/B617)*100</f>
        <v>55.4588607594937</v>
      </c>
      <c r="E617" s="25"/>
    </row>
    <row r="618" ht="20.1" customHeight="1" spans="1:5">
      <c r="A618" s="25" t="s">
        <v>447</v>
      </c>
      <c r="B618" s="18"/>
      <c r="C618" s="24"/>
      <c r="D618" s="20"/>
      <c r="E618" s="25"/>
    </row>
    <row r="619" ht="20.1" customHeight="1" spans="1:5">
      <c r="A619" s="25" t="s">
        <v>448</v>
      </c>
      <c r="B619" s="18"/>
      <c r="C619" s="24"/>
      <c r="D619" s="20"/>
      <c r="E619" s="25"/>
    </row>
    <row r="620" ht="20.1" customHeight="1" spans="1:5">
      <c r="A620" s="25" t="s">
        <v>449</v>
      </c>
      <c r="B620" s="18"/>
      <c r="C620" s="24"/>
      <c r="D620" s="20"/>
      <c r="E620" s="25"/>
    </row>
    <row r="621" ht="20.1" customHeight="1" spans="1:5">
      <c r="A621" s="25" t="s">
        <v>450</v>
      </c>
      <c r="B621" s="18">
        <v>3</v>
      </c>
      <c r="C621" s="24">
        <v>3</v>
      </c>
      <c r="D621" s="20">
        <f>(C621/B621)*100</f>
        <v>100</v>
      </c>
      <c r="E621" s="25"/>
    </row>
    <row r="622" s="3" customFormat="1" ht="20.1" customHeight="1" spans="1:5">
      <c r="A622" s="22" t="s">
        <v>451</v>
      </c>
      <c r="B622" s="18">
        <f>SUM(B623:B629)</f>
        <v>75</v>
      </c>
      <c r="C622" s="19">
        <f>SUM(C623:C630)</f>
        <v>320</v>
      </c>
      <c r="D622" s="20">
        <f>(C622/B622)*100</f>
        <v>426.666666666667</v>
      </c>
      <c r="E622" s="22"/>
    </row>
    <row r="623" ht="20.1" customHeight="1" spans="1:5">
      <c r="A623" s="25" t="s">
        <v>11</v>
      </c>
      <c r="B623" s="18">
        <v>58</v>
      </c>
      <c r="C623" s="24">
        <v>82</v>
      </c>
      <c r="D623" s="20">
        <f>(C623/B623)*100</f>
        <v>141.379310344828</v>
      </c>
      <c r="E623" s="25"/>
    </row>
    <row r="624" ht="20.1" customHeight="1" spans="1:5">
      <c r="A624" s="25" t="s">
        <v>12</v>
      </c>
      <c r="B624" s="18"/>
      <c r="C624" s="24"/>
      <c r="D624" s="20"/>
      <c r="E624" s="25"/>
    </row>
    <row r="625" ht="20.1" customHeight="1" spans="1:5">
      <c r="A625" s="25" t="s">
        <v>13</v>
      </c>
      <c r="B625" s="18">
        <v>9</v>
      </c>
      <c r="C625" s="24">
        <v>5</v>
      </c>
      <c r="D625" s="20">
        <f>(C625/B625)*100</f>
        <v>55.5555555555556</v>
      </c>
      <c r="E625" s="25"/>
    </row>
    <row r="626" ht="20.1" customHeight="1" spans="1:5">
      <c r="A626" s="25" t="s">
        <v>452</v>
      </c>
      <c r="B626" s="18">
        <v>3</v>
      </c>
      <c r="C626" s="24">
        <v>24</v>
      </c>
      <c r="D626" s="20">
        <f>(C626/B626)*100</f>
        <v>800</v>
      </c>
      <c r="E626" s="25"/>
    </row>
    <row r="627" ht="20.1" customHeight="1" spans="1:5">
      <c r="A627" s="25" t="s">
        <v>453</v>
      </c>
      <c r="B627" s="18"/>
      <c r="C627" s="24"/>
      <c r="D627" s="20"/>
      <c r="E627" s="25"/>
    </row>
    <row r="628" ht="20.1" customHeight="1" spans="1:5">
      <c r="A628" s="25" t="s">
        <v>454</v>
      </c>
      <c r="B628" s="18">
        <v>5</v>
      </c>
      <c r="C628" s="24">
        <v>7</v>
      </c>
      <c r="D628" s="20">
        <f>(C628/B628)*100</f>
        <v>140</v>
      </c>
      <c r="E628" s="25"/>
    </row>
    <row r="629" s="6" customFormat="1" ht="20.1" customHeight="1" spans="1:5">
      <c r="A629" s="25" t="s">
        <v>455</v>
      </c>
      <c r="B629" s="18"/>
      <c r="C629" s="24"/>
      <c r="D629" s="20"/>
      <c r="E629" s="37"/>
    </row>
    <row r="630" ht="20.1" customHeight="1" spans="1:5">
      <c r="A630" s="25" t="s">
        <v>456</v>
      </c>
      <c r="B630" s="28">
        <v>437</v>
      </c>
      <c r="C630" s="24">
        <v>202</v>
      </c>
      <c r="D630" s="20">
        <f>(C630/B630)*100</f>
        <v>46.2242562929062</v>
      </c>
      <c r="E630" s="25"/>
    </row>
    <row r="631" s="3" customFormat="1" ht="20.1" customHeight="1" spans="1:5">
      <c r="A631" s="22" t="s">
        <v>457</v>
      </c>
      <c r="B631" s="18">
        <f>SUM(B632:B635)</f>
        <v>228</v>
      </c>
      <c r="C631" s="19"/>
      <c r="D631" s="20"/>
      <c r="E631" s="22"/>
    </row>
    <row r="632" ht="20.1" customHeight="1" spans="1:5">
      <c r="A632" s="25" t="s">
        <v>458</v>
      </c>
      <c r="B632" s="18">
        <v>191</v>
      </c>
      <c r="C632" s="24"/>
      <c r="D632" s="20"/>
      <c r="E632" s="25"/>
    </row>
    <row r="633" ht="20.1" customHeight="1" spans="1:5">
      <c r="A633" s="25" t="s">
        <v>459</v>
      </c>
      <c r="B633" s="18"/>
      <c r="C633" s="24"/>
      <c r="D633" s="20"/>
      <c r="E633" s="25"/>
    </row>
    <row r="634" ht="20.1" customHeight="1" spans="1:5">
      <c r="A634" s="25" t="s">
        <v>460</v>
      </c>
      <c r="B634" s="18"/>
      <c r="C634" s="24"/>
      <c r="D634" s="20"/>
      <c r="E634" s="25"/>
    </row>
    <row r="635" ht="20.1" customHeight="1" spans="1:5">
      <c r="A635" s="25" t="s">
        <v>461</v>
      </c>
      <c r="B635" s="18">
        <v>37</v>
      </c>
      <c r="C635" s="24"/>
      <c r="D635" s="20"/>
      <c r="E635" s="25"/>
    </row>
    <row r="636" s="3" customFormat="1" ht="20.1" customHeight="1" spans="1:5">
      <c r="A636" s="22" t="s">
        <v>462</v>
      </c>
      <c r="B636" s="35"/>
      <c r="C636" s="19"/>
      <c r="D636" s="20"/>
      <c r="E636" s="22"/>
    </row>
    <row r="637" ht="20.1" customHeight="1" spans="1:5">
      <c r="A637" s="25" t="s">
        <v>11</v>
      </c>
      <c r="B637" s="28"/>
      <c r="C637" s="24"/>
      <c r="D637" s="20"/>
      <c r="E637" s="25"/>
    </row>
    <row r="638" ht="20.1" customHeight="1" spans="1:5">
      <c r="A638" s="25" t="s">
        <v>12</v>
      </c>
      <c r="B638" s="28"/>
      <c r="C638" s="24"/>
      <c r="D638" s="20"/>
      <c r="E638" s="25"/>
    </row>
    <row r="639" ht="20.1" customHeight="1" spans="1:5">
      <c r="A639" s="25" t="s">
        <v>13</v>
      </c>
      <c r="B639" s="28"/>
      <c r="C639" s="24"/>
      <c r="D639" s="20"/>
      <c r="E639" s="25"/>
    </row>
    <row r="640" ht="20.1" customHeight="1" spans="1:5">
      <c r="A640" s="25" t="s">
        <v>463</v>
      </c>
      <c r="B640" s="28"/>
      <c r="C640" s="24"/>
      <c r="D640" s="20"/>
      <c r="E640" s="25"/>
    </row>
    <row r="641" s="3" customFormat="1" ht="20.1" customHeight="1" spans="1:5">
      <c r="A641" s="22" t="s">
        <v>464</v>
      </c>
      <c r="B641" s="18">
        <f>SUM(B642:B643)</f>
        <v>4966</v>
      </c>
      <c r="C641" s="19">
        <f>SUM(C642:C643)</f>
        <v>3693</v>
      </c>
      <c r="D641" s="20">
        <f>(C641/B641)*100</f>
        <v>74.3656866693516</v>
      </c>
      <c r="E641" s="22"/>
    </row>
    <row r="642" ht="20.1" customHeight="1" spans="1:5">
      <c r="A642" s="25" t="s">
        <v>465</v>
      </c>
      <c r="B642" s="18">
        <v>2420</v>
      </c>
      <c r="C642" s="24">
        <v>392</v>
      </c>
      <c r="D642" s="20">
        <f>(C642/B642)*100</f>
        <v>16.198347107438</v>
      </c>
      <c r="E642" s="25"/>
    </row>
    <row r="643" ht="20.1" customHeight="1" spans="1:5">
      <c r="A643" s="25" t="s">
        <v>466</v>
      </c>
      <c r="B643" s="18">
        <v>2546</v>
      </c>
      <c r="C643" s="24">
        <v>3301</v>
      </c>
      <c r="D643" s="20">
        <f>(C643/B643)*100</f>
        <v>129.654359780047</v>
      </c>
      <c r="E643" s="25"/>
    </row>
    <row r="644" s="3" customFormat="1" ht="20.1" customHeight="1" spans="1:5">
      <c r="A644" s="22" t="s">
        <v>467</v>
      </c>
      <c r="B644" s="18">
        <f>SUM(B645:B646)</f>
        <v>200</v>
      </c>
      <c r="C644" s="19">
        <f>SUM(C645:C646)</f>
        <v>417</v>
      </c>
      <c r="D644" s="20">
        <f>(C644/B644)*100</f>
        <v>208.5</v>
      </c>
      <c r="E644" s="22"/>
    </row>
    <row r="645" ht="20.1" customHeight="1" spans="1:5">
      <c r="A645" s="25" t="s">
        <v>468</v>
      </c>
      <c r="B645" s="18">
        <v>160</v>
      </c>
      <c r="C645" s="24">
        <v>400</v>
      </c>
      <c r="D645" s="20">
        <f>(C645/B645)*100</f>
        <v>250</v>
      </c>
      <c r="E645" s="25"/>
    </row>
    <row r="646" ht="20.1" customHeight="1" spans="1:5">
      <c r="A646" s="25" t="s">
        <v>469</v>
      </c>
      <c r="B646" s="18">
        <v>40</v>
      </c>
      <c r="C646" s="24">
        <v>17</v>
      </c>
      <c r="D646" s="20">
        <f>(C646/B646)*100</f>
        <v>42.5</v>
      </c>
      <c r="E646" s="25"/>
    </row>
    <row r="647" s="5" customFormat="1" ht="20.1" customHeight="1" spans="1:5">
      <c r="A647" s="22" t="s">
        <v>470</v>
      </c>
      <c r="B647" s="18">
        <f>SUM(B648:B649)</f>
        <v>237</v>
      </c>
      <c r="C647" s="19">
        <f>SUM(C648:C649)</f>
        <v>406</v>
      </c>
      <c r="D647" s="20">
        <f>(C647/B647)*100</f>
        <v>171.308016877637</v>
      </c>
      <c r="E647" s="36"/>
    </row>
    <row r="648" s="6" customFormat="1" ht="20.1" customHeight="1" spans="1:5">
      <c r="A648" s="25" t="s">
        <v>471</v>
      </c>
      <c r="B648" s="18"/>
      <c r="C648" s="24"/>
      <c r="D648" s="20"/>
      <c r="E648" s="37"/>
    </row>
    <row r="649" s="6" customFormat="1" ht="20.1" customHeight="1" spans="1:5">
      <c r="A649" s="25" t="s">
        <v>472</v>
      </c>
      <c r="B649" s="18">
        <v>237</v>
      </c>
      <c r="C649" s="24">
        <v>406</v>
      </c>
      <c r="D649" s="20">
        <f>(C649/B649)*100</f>
        <v>171.308016877637</v>
      </c>
      <c r="E649" s="37"/>
    </row>
    <row r="650" s="3" customFormat="1" ht="20.1" customHeight="1" spans="1:5">
      <c r="A650" s="22" t="s">
        <v>473</v>
      </c>
      <c r="B650" s="35"/>
      <c r="C650" s="19"/>
      <c r="D650" s="20"/>
      <c r="E650" s="22"/>
    </row>
    <row r="651" ht="20.1" customHeight="1" spans="1:5">
      <c r="A651" s="25" t="s">
        <v>474</v>
      </c>
      <c r="B651" s="28"/>
      <c r="C651" s="24"/>
      <c r="D651" s="20"/>
      <c r="E651" s="25"/>
    </row>
    <row r="652" ht="20.1" customHeight="1" spans="1:5">
      <c r="A652" s="25" t="s">
        <v>475</v>
      </c>
      <c r="B652" s="28"/>
      <c r="C652" s="24"/>
      <c r="D652" s="20"/>
      <c r="E652" s="25"/>
    </row>
    <row r="653" s="3" customFormat="1" ht="20.1" customHeight="1" spans="1:5">
      <c r="A653" s="22" t="s">
        <v>476</v>
      </c>
      <c r="B653" s="18">
        <f>SUM(B654:B655)</f>
        <v>1112</v>
      </c>
      <c r="C653" s="19"/>
      <c r="D653" s="20"/>
      <c r="E653" s="22"/>
    </row>
    <row r="654" ht="20.1" customHeight="1" spans="1:5">
      <c r="A654" s="25" t="s">
        <v>477</v>
      </c>
      <c r="B654" s="18">
        <v>1081</v>
      </c>
      <c r="C654" s="24"/>
      <c r="D654" s="20"/>
      <c r="E654" s="25"/>
    </row>
    <row r="655" ht="20.1" customHeight="1" spans="1:5">
      <c r="A655" s="25" t="s">
        <v>478</v>
      </c>
      <c r="B655" s="18">
        <v>31</v>
      </c>
      <c r="C655" s="24"/>
      <c r="D655" s="20"/>
      <c r="E655" s="25"/>
    </row>
    <row r="656" s="5" customFormat="1" ht="20.1" customHeight="1" spans="1:5">
      <c r="A656" s="22" t="s">
        <v>479</v>
      </c>
      <c r="B656" s="35">
        <v>10486</v>
      </c>
      <c r="C656" s="19">
        <f>SUM(C657:C659)</f>
        <v>1749</v>
      </c>
      <c r="D656" s="20">
        <f>(C656/B656)*100</f>
        <v>16.6793820331871</v>
      </c>
      <c r="E656" s="36"/>
    </row>
    <row r="657" s="6" customFormat="1" ht="20.1" customHeight="1" spans="1:5">
      <c r="A657" s="25" t="s">
        <v>480</v>
      </c>
      <c r="B657" s="28"/>
      <c r="C657" s="24"/>
      <c r="D657" s="20"/>
      <c r="E657" s="37"/>
    </row>
    <row r="658" s="6" customFormat="1" ht="20.1" customHeight="1" spans="1:5">
      <c r="A658" s="25" t="s">
        <v>481</v>
      </c>
      <c r="B658" s="28">
        <v>2359</v>
      </c>
      <c r="C658" s="24">
        <v>1749</v>
      </c>
      <c r="D658" s="20">
        <f>(C658/B658)*100</f>
        <v>74.1415854175498</v>
      </c>
      <c r="E658" s="37"/>
    </row>
    <row r="659" s="6" customFormat="1" ht="20.1" customHeight="1" spans="1:5">
      <c r="A659" s="25" t="s">
        <v>482</v>
      </c>
      <c r="B659" s="28">
        <v>8127</v>
      </c>
      <c r="C659" s="24"/>
      <c r="D659" s="20"/>
      <c r="E659" s="37"/>
    </row>
    <row r="660" s="5" customFormat="1" ht="20.1" customHeight="1" spans="1:5">
      <c r="A660" s="22" t="s">
        <v>483</v>
      </c>
      <c r="B660" s="35"/>
      <c r="C660" s="19">
        <f>SUM(C661:C664)</f>
        <v>354</v>
      </c>
      <c r="D660" s="20"/>
      <c r="E660" s="36"/>
    </row>
    <row r="661" s="6" customFormat="1" ht="20.1" customHeight="1" spans="1:5">
      <c r="A661" s="25" t="s">
        <v>484</v>
      </c>
      <c r="B661" s="28"/>
      <c r="C661" s="24">
        <v>152</v>
      </c>
      <c r="D661" s="20"/>
      <c r="E661" s="37"/>
    </row>
    <row r="662" s="6" customFormat="1" ht="20.1" customHeight="1" spans="1:5">
      <c r="A662" s="25" t="s">
        <v>485</v>
      </c>
      <c r="B662" s="28"/>
      <c r="C662" s="24">
        <v>109</v>
      </c>
      <c r="D662" s="20"/>
      <c r="E662" s="37"/>
    </row>
    <row r="663" s="6" customFormat="1" ht="20.1" customHeight="1" spans="1:5">
      <c r="A663" s="25" t="s">
        <v>486</v>
      </c>
      <c r="B663" s="28"/>
      <c r="C663" s="24">
        <v>93</v>
      </c>
      <c r="D663" s="20"/>
      <c r="E663" s="37"/>
    </row>
    <row r="664" s="6" customFormat="1" ht="20.1" customHeight="1" spans="1:5">
      <c r="A664" s="25" t="s">
        <v>487</v>
      </c>
      <c r="B664" s="28"/>
      <c r="C664" s="24"/>
      <c r="D664" s="20"/>
      <c r="E664" s="37"/>
    </row>
    <row r="665" s="3" customFormat="1" ht="20.1" customHeight="1" spans="1:5">
      <c r="A665" s="22" t="s">
        <v>488</v>
      </c>
      <c r="B665" s="35">
        <v>3</v>
      </c>
      <c r="C665" s="19">
        <v>1255</v>
      </c>
      <c r="D665" s="20">
        <f>(C665/B665)*100</f>
        <v>41833.3333333333</v>
      </c>
      <c r="E665" s="22"/>
    </row>
    <row r="666" s="3" customFormat="1" ht="20.1" customHeight="1" spans="1:5">
      <c r="A666" s="22" t="s">
        <v>489</v>
      </c>
      <c r="B666" s="18">
        <f>SUM(B667,B672,B685,B689,B701,B711,B714,B718,B728)</f>
        <v>13439</v>
      </c>
      <c r="C666" s="19">
        <f>C667+C672+C685+C689+C701+C704+C708+C718+C723+C729+C733+C736</f>
        <v>12562</v>
      </c>
      <c r="D666" s="20">
        <f>(C666/B666)*100</f>
        <v>93.4742168316095</v>
      </c>
      <c r="E666" s="22"/>
    </row>
    <row r="667" s="3" customFormat="1" ht="20.1" customHeight="1" spans="1:5">
      <c r="A667" s="22" t="s">
        <v>490</v>
      </c>
      <c r="B667" s="18">
        <f>SUM(B668:B671)</f>
        <v>221</v>
      </c>
      <c r="C667" s="19">
        <f>SUM(C668:C671)</f>
        <v>151</v>
      </c>
      <c r="D667" s="20">
        <f>(C667/B667)*100</f>
        <v>68.3257918552036</v>
      </c>
      <c r="E667" s="22"/>
    </row>
    <row r="668" ht="20.1" customHeight="1" spans="1:5">
      <c r="A668" s="25" t="s">
        <v>11</v>
      </c>
      <c r="B668" s="18">
        <v>103</v>
      </c>
      <c r="C668" s="24">
        <v>133</v>
      </c>
      <c r="D668" s="20">
        <f>(C668/B668)*100</f>
        <v>129.126213592233</v>
      </c>
      <c r="E668" s="25"/>
    </row>
    <row r="669" ht="20.1" customHeight="1" spans="1:5">
      <c r="A669" s="25" t="s">
        <v>12</v>
      </c>
      <c r="B669" s="18"/>
      <c r="C669" s="24"/>
      <c r="D669" s="20"/>
      <c r="E669" s="25"/>
    </row>
    <row r="670" ht="20.1" customHeight="1" spans="1:5">
      <c r="A670" s="25" t="s">
        <v>13</v>
      </c>
      <c r="B670" s="18">
        <v>12</v>
      </c>
      <c r="C670" s="24">
        <v>18</v>
      </c>
      <c r="D670" s="20">
        <f>(C670/B670)*100</f>
        <v>150</v>
      </c>
      <c r="E670" s="25"/>
    </row>
    <row r="671" ht="20.1" customHeight="1" spans="1:5">
      <c r="A671" s="25" t="s">
        <v>491</v>
      </c>
      <c r="B671" s="18">
        <v>106</v>
      </c>
      <c r="C671" s="24"/>
      <c r="D671" s="20"/>
      <c r="E671" s="25"/>
    </row>
    <row r="672" s="3" customFormat="1" ht="20.1" customHeight="1" spans="1:5">
      <c r="A672" s="22" t="s">
        <v>492</v>
      </c>
      <c r="B672" s="18">
        <f>SUM(B673:B684)</f>
        <v>4824</v>
      </c>
      <c r="C672" s="19">
        <f>SUM(C673:C684)</f>
        <v>1850</v>
      </c>
      <c r="D672" s="20">
        <f>(C672/B672)*100</f>
        <v>38.3499170812604</v>
      </c>
      <c r="E672" s="22"/>
    </row>
    <row r="673" ht="20.1" customHeight="1" spans="1:5">
      <c r="A673" s="25" t="s">
        <v>493</v>
      </c>
      <c r="B673" s="18">
        <v>2809</v>
      </c>
      <c r="C673" s="24">
        <v>1850</v>
      </c>
      <c r="D673" s="20">
        <f>(C673/B673)*100</f>
        <v>65.8597365610538</v>
      </c>
      <c r="E673" s="25"/>
    </row>
    <row r="674" ht="20.1" customHeight="1" spans="1:5">
      <c r="A674" s="25" t="s">
        <v>494</v>
      </c>
      <c r="B674" s="18"/>
      <c r="C674" s="24"/>
      <c r="D674" s="20"/>
      <c r="E674" s="25"/>
    </row>
    <row r="675" ht="20.1" customHeight="1" spans="1:5">
      <c r="A675" s="25" t="s">
        <v>495</v>
      </c>
      <c r="B675" s="18"/>
      <c r="C675" s="24"/>
      <c r="D675" s="20"/>
      <c r="E675" s="25"/>
    </row>
    <row r="676" ht="20.1" customHeight="1" spans="1:5">
      <c r="A676" s="25" t="s">
        <v>496</v>
      </c>
      <c r="B676" s="18"/>
      <c r="C676" s="24"/>
      <c r="D676" s="20"/>
      <c r="E676" s="25"/>
    </row>
    <row r="677" ht="20.1" customHeight="1" spans="1:5">
      <c r="A677" s="25" t="s">
        <v>497</v>
      </c>
      <c r="B677" s="18"/>
      <c r="C677" s="24"/>
      <c r="D677" s="20"/>
      <c r="E677" s="25"/>
    </row>
    <row r="678" ht="20.1" customHeight="1" spans="1:5">
      <c r="A678" s="25" t="s">
        <v>498</v>
      </c>
      <c r="B678" s="18"/>
      <c r="C678" s="24"/>
      <c r="D678" s="20"/>
      <c r="E678" s="25"/>
    </row>
    <row r="679" ht="20.1" customHeight="1" spans="1:5">
      <c r="A679" s="25" t="s">
        <v>499</v>
      </c>
      <c r="B679" s="18"/>
      <c r="C679" s="24"/>
      <c r="D679" s="20"/>
      <c r="E679" s="25"/>
    </row>
    <row r="680" ht="20.1" customHeight="1" spans="1:5">
      <c r="A680" s="25" t="s">
        <v>500</v>
      </c>
      <c r="B680" s="18"/>
      <c r="C680" s="24"/>
      <c r="D680" s="20"/>
      <c r="E680" s="25"/>
    </row>
    <row r="681" ht="20.1" customHeight="1" spans="1:5">
      <c r="A681" s="25" t="s">
        <v>501</v>
      </c>
      <c r="B681" s="18"/>
      <c r="C681" s="24"/>
      <c r="D681" s="20"/>
      <c r="E681" s="25"/>
    </row>
    <row r="682" ht="20.1" customHeight="1" spans="1:5">
      <c r="A682" s="25" t="s">
        <v>502</v>
      </c>
      <c r="B682" s="18"/>
      <c r="C682" s="24"/>
      <c r="D682" s="20"/>
      <c r="E682" s="25"/>
    </row>
    <row r="683" ht="20.1" customHeight="1" spans="1:5">
      <c r="A683" s="25" t="s">
        <v>503</v>
      </c>
      <c r="B683" s="18"/>
      <c r="C683" s="24"/>
      <c r="D683" s="20"/>
      <c r="E683" s="25"/>
    </row>
    <row r="684" ht="20.1" customHeight="1" spans="1:5">
      <c r="A684" s="25" t="s">
        <v>504</v>
      </c>
      <c r="B684" s="18">
        <v>2015</v>
      </c>
      <c r="C684" s="24"/>
      <c r="D684" s="20">
        <f>(C684/B684)*100</f>
        <v>0</v>
      </c>
      <c r="E684" s="25"/>
    </row>
    <row r="685" s="3" customFormat="1" ht="20.1" customHeight="1" spans="1:5">
      <c r="A685" s="22" t="s">
        <v>505</v>
      </c>
      <c r="B685" s="18">
        <f>SUM(B686:B688)</f>
        <v>1616</v>
      </c>
      <c r="C685" s="19">
        <f>SUM(C686:C688)</f>
        <v>1386</v>
      </c>
      <c r="D685" s="20">
        <f>(C685/B685)*100</f>
        <v>85.7673267326733</v>
      </c>
      <c r="E685" s="22"/>
    </row>
    <row r="686" ht="20.1" customHeight="1" spans="1:5">
      <c r="A686" s="25" t="s">
        <v>506</v>
      </c>
      <c r="B686" s="18"/>
      <c r="C686" s="24"/>
      <c r="D686" s="20"/>
      <c r="E686" s="25"/>
    </row>
    <row r="687" ht="20.1" customHeight="1" spans="1:5">
      <c r="A687" s="25" t="s">
        <v>507</v>
      </c>
      <c r="B687" s="18">
        <v>1230</v>
      </c>
      <c r="C687" s="24">
        <v>1011</v>
      </c>
      <c r="D687" s="20">
        <f>(C687/B687)*100</f>
        <v>82.1951219512195</v>
      </c>
      <c r="E687" s="25"/>
    </row>
    <row r="688" ht="20.1" customHeight="1" spans="1:5">
      <c r="A688" s="25" t="s">
        <v>508</v>
      </c>
      <c r="B688" s="18">
        <v>386</v>
      </c>
      <c r="C688" s="24">
        <v>375</v>
      </c>
      <c r="D688" s="20">
        <f>(C688/B688)*100</f>
        <v>97.1502590673575</v>
      </c>
      <c r="E688" s="25"/>
    </row>
    <row r="689" s="3" customFormat="1" ht="20.1" customHeight="1" spans="1:5">
      <c r="A689" s="22" t="s">
        <v>509</v>
      </c>
      <c r="B689" s="18">
        <f>SUM(B690:B700)</f>
        <v>2014</v>
      </c>
      <c r="C689" s="19">
        <f>SUM(C690:C700)</f>
        <v>870</v>
      </c>
      <c r="D689" s="20">
        <f>(C689/B689)*100</f>
        <v>43.1976166832175</v>
      </c>
      <c r="E689" s="22"/>
    </row>
    <row r="690" ht="20.1" customHeight="1" spans="1:5">
      <c r="A690" s="25" t="s">
        <v>510</v>
      </c>
      <c r="B690" s="18">
        <v>175</v>
      </c>
      <c r="C690" s="24">
        <v>151</v>
      </c>
      <c r="D690" s="20">
        <f>(C690/B690)*100</f>
        <v>86.2857142857143</v>
      </c>
      <c r="E690" s="25"/>
    </row>
    <row r="691" ht="20.1" customHeight="1" spans="1:5">
      <c r="A691" s="25" t="s">
        <v>511</v>
      </c>
      <c r="B691" s="18">
        <v>75</v>
      </c>
      <c r="C691" s="24">
        <v>58</v>
      </c>
      <c r="D691" s="20">
        <f>(C691/B691)*100</f>
        <v>77.3333333333333</v>
      </c>
      <c r="E691" s="25"/>
    </row>
    <row r="692" ht="20.1" customHeight="1" spans="1:5">
      <c r="A692" s="25" t="s">
        <v>512</v>
      </c>
      <c r="B692" s="18">
        <v>842</v>
      </c>
      <c r="C692" s="24">
        <v>170</v>
      </c>
      <c r="D692" s="20">
        <f>(C692/B692)*100</f>
        <v>20.1900237529691</v>
      </c>
      <c r="E692" s="25"/>
    </row>
    <row r="693" ht="20.1" customHeight="1" spans="1:5">
      <c r="A693" s="25" t="s">
        <v>513</v>
      </c>
      <c r="B693" s="18"/>
      <c r="C693" s="24"/>
      <c r="D693" s="20"/>
      <c r="E693" s="25"/>
    </row>
    <row r="694" ht="20.1" customHeight="1" spans="1:5">
      <c r="A694" s="25" t="s">
        <v>514</v>
      </c>
      <c r="B694" s="18"/>
      <c r="C694" s="24"/>
      <c r="D694" s="20"/>
      <c r="E694" s="25"/>
    </row>
    <row r="695" ht="20.1" customHeight="1" spans="1:5">
      <c r="A695" s="25" t="s">
        <v>515</v>
      </c>
      <c r="B695" s="18"/>
      <c r="C695" s="24"/>
      <c r="D695" s="20"/>
      <c r="E695" s="25"/>
    </row>
    <row r="696" ht="20.1" customHeight="1" spans="1:5">
      <c r="A696" s="25" t="s">
        <v>516</v>
      </c>
      <c r="B696" s="18"/>
      <c r="C696" s="24"/>
      <c r="D696" s="20"/>
      <c r="E696" s="25"/>
    </row>
    <row r="697" ht="20.1" customHeight="1" spans="1:5">
      <c r="A697" s="25" t="s">
        <v>517</v>
      </c>
      <c r="B697" s="18">
        <v>554</v>
      </c>
      <c r="C697" s="24">
        <v>442</v>
      </c>
      <c r="D697" s="20">
        <f>(C697/B697)*100</f>
        <v>79.7833935018051</v>
      </c>
      <c r="E697" s="25"/>
    </row>
    <row r="698" ht="20.1" customHeight="1" spans="1:5">
      <c r="A698" s="25" t="s">
        <v>518</v>
      </c>
      <c r="B698" s="18">
        <v>317</v>
      </c>
      <c r="C698" s="24"/>
      <c r="D698" s="20"/>
      <c r="E698" s="25"/>
    </row>
    <row r="699" ht="20.1" customHeight="1" spans="1:5">
      <c r="A699" s="25" t="s">
        <v>519</v>
      </c>
      <c r="B699" s="18"/>
      <c r="C699" s="24"/>
      <c r="D699" s="20"/>
      <c r="E699" s="25"/>
    </row>
    <row r="700" ht="20.1" customHeight="1" spans="1:5">
      <c r="A700" s="25" t="s">
        <v>520</v>
      </c>
      <c r="B700" s="18">
        <v>51</v>
      </c>
      <c r="C700" s="24">
        <v>49</v>
      </c>
      <c r="D700" s="20">
        <f>(C700/B700)*100</f>
        <v>96.078431372549</v>
      </c>
      <c r="E700" s="25"/>
    </row>
    <row r="701" s="3" customFormat="1" ht="20.1" customHeight="1" spans="1:5">
      <c r="A701" s="22" t="s">
        <v>521</v>
      </c>
      <c r="B701" s="18">
        <f>SUM(B702:B703)</f>
        <v>40</v>
      </c>
      <c r="C701" s="19">
        <f>SUM(C702:C703)</f>
        <v>24</v>
      </c>
      <c r="D701" s="20">
        <f>(C701/B701)*100</f>
        <v>60</v>
      </c>
      <c r="E701" s="22"/>
    </row>
    <row r="702" ht="20.1" customHeight="1" spans="1:5">
      <c r="A702" s="25" t="s">
        <v>522</v>
      </c>
      <c r="B702" s="18">
        <v>40</v>
      </c>
      <c r="C702" s="24">
        <v>24</v>
      </c>
      <c r="D702" s="20">
        <f>(C702/B702)*100</f>
        <v>60</v>
      </c>
      <c r="E702" s="25"/>
    </row>
    <row r="703" ht="20.1" customHeight="1" spans="1:5">
      <c r="A703" s="25" t="s">
        <v>523</v>
      </c>
      <c r="B703" s="18"/>
      <c r="C703" s="24"/>
      <c r="D703" s="20"/>
      <c r="E703" s="25"/>
    </row>
    <row r="704" s="3" customFormat="1" ht="20.1" customHeight="1" spans="1:5">
      <c r="A704" s="22" t="s">
        <v>524</v>
      </c>
      <c r="B704" s="18">
        <f>SUM(B705:B707)</f>
        <v>560</v>
      </c>
      <c r="C704" s="19">
        <f>SUM(C705:C707)</f>
        <v>209</v>
      </c>
      <c r="D704" s="20">
        <f>(C704/B704)*100</f>
        <v>37.3214285714286</v>
      </c>
      <c r="E704" s="22"/>
    </row>
    <row r="705" ht="20.1" customHeight="1" spans="1:5">
      <c r="A705" s="25" t="s">
        <v>525</v>
      </c>
      <c r="B705" s="18">
        <v>323</v>
      </c>
      <c r="C705" s="24">
        <v>209</v>
      </c>
      <c r="D705" s="20">
        <f>(C705/B705)*100</f>
        <v>64.7058823529412</v>
      </c>
      <c r="E705" s="25"/>
    </row>
    <row r="706" ht="20.1" customHeight="1" spans="1:5">
      <c r="A706" s="25" t="s">
        <v>526</v>
      </c>
      <c r="B706" s="18">
        <v>149</v>
      </c>
      <c r="C706" s="24"/>
      <c r="D706" s="20"/>
      <c r="E706" s="25"/>
    </row>
    <row r="707" ht="20.1" customHeight="1" spans="1:5">
      <c r="A707" s="25" t="s">
        <v>527</v>
      </c>
      <c r="B707" s="18">
        <v>88</v>
      </c>
      <c r="C707" s="24"/>
      <c r="D707" s="20"/>
      <c r="E707" s="25"/>
    </row>
    <row r="708" s="3" customFormat="1" ht="20.1" customHeight="1" spans="1:5">
      <c r="A708" s="22" t="s">
        <v>528</v>
      </c>
      <c r="B708" s="18">
        <f>SUM(B709:B717)</f>
        <v>26</v>
      </c>
      <c r="C708" s="19"/>
      <c r="D708" s="20"/>
      <c r="E708" s="22"/>
    </row>
    <row r="709" ht="20.1" customHeight="1" spans="1:5">
      <c r="A709" s="25" t="s">
        <v>11</v>
      </c>
      <c r="B709" s="18"/>
      <c r="C709" s="24"/>
      <c r="D709" s="20"/>
      <c r="E709" s="25"/>
    </row>
    <row r="710" ht="20.1" customHeight="1" spans="1:5">
      <c r="A710" s="25" t="s">
        <v>12</v>
      </c>
      <c r="B710" s="18"/>
      <c r="C710" s="24"/>
      <c r="D710" s="20"/>
      <c r="E710" s="25"/>
    </row>
    <row r="711" ht="20.1" customHeight="1" spans="1:5">
      <c r="A711" s="25" t="s">
        <v>13</v>
      </c>
      <c r="B711" s="18"/>
      <c r="C711" s="24"/>
      <c r="D711" s="20"/>
      <c r="E711" s="25"/>
    </row>
    <row r="712" ht="20.1" customHeight="1" spans="1:5">
      <c r="A712" s="25" t="s">
        <v>529</v>
      </c>
      <c r="B712" s="18">
        <v>6</v>
      </c>
      <c r="C712" s="24"/>
      <c r="D712" s="20"/>
      <c r="E712" s="25"/>
    </row>
    <row r="713" ht="20.1" customHeight="1" spans="1:5">
      <c r="A713" s="25" t="s">
        <v>530</v>
      </c>
      <c r="B713" s="18"/>
      <c r="C713" s="24"/>
      <c r="D713" s="20"/>
      <c r="E713" s="25"/>
    </row>
    <row r="714" ht="20.1" customHeight="1" spans="1:5">
      <c r="A714" s="25" t="s">
        <v>531</v>
      </c>
      <c r="B714" s="18"/>
      <c r="C714" s="24"/>
      <c r="D714" s="20"/>
      <c r="E714" s="25"/>
    </row>
    <row r="715" ht="20.1" customHeight="1" spans="1:5">
      <c r="A715" s="25" t="s">
        <v>532</v>
      </c>
      <c r="B715" s="18">
        <v>16</v>
      </c>
      <c r="C715" s="24"/>
      <c r="D715" s="20"/>
      <c r="E715" s="25"/>
    </row>
    <row r="716" ht="20.1" customHeight="1" spans="1:5">
      <c r="A716" s="25" t="s">
        <v>20</v>
      </c>
      <c r="B716" s="18"/>
      <c r="C716" s="24"/>
      <c r="D716" s="20"/>
      <c r="E716" s="25"/>
    </row>
    <row r="717" ht="20.1" customHeight="1" spans="1:5">
      <c r="A717" s="25" t="s">
        <v>533</v>
      </c>
      <c r="B717" s="18">
        <v>4</v>
      </c>
      <c r="C717" s="24"/>
      <c r="D717" s="20"/>
      <c r="E717" s="25"/>
    </row>
    <row r="718" s="5" customFormat="1" ht="20.1" customHeight="1" spans="1:5">
      <c r="A718" s="22" t="s">
        <v>534</v>
      </c>
      <c r="B718" s="35">
        <v>4724</v>
      </c>
      <c r="C718" s="19">
        <f>SUM(C719:C722)</f>
        <v>6508</v>
      </c>
      <c r="D718" s="20">
        <f>(C718/B718)*100</f>
        <v>137.764606265876</v>
      </c>
      <c r="E718" s="36"/>
    </row>
    <row r="719" s="6" customFormat="1" ht="20.1" customHeight="1" spans="1:5">
      <c r="A719" s="25" t="s">
        <v>535</v>
      </c>
      <c r="B719" s="28">
        <v>3499</v>
      </c>
      <c r="C719" s="24">
        <v>931</v>
      </c>
      <c r="D719" s="20">
        <f>(C719/B719)*100</f>
        <v>26.6076021720492</v>
      </c>
      <c r="E719" s="37"/>
    </row>
    <row r="720" s="6" customFormat="1" ht="20.1" customHeight="1" spans="1:5">
      <c r="A720" s="25" t="s">
        <v>536</v>
      </c>
      <c r="B720" s="28"/>
      <c r="C720" s="24">
        <v>5577</v>
      </c>
      <c r="D720" s="20"/>
      <c r="E720" s="37"/>
    </row>
    <row r="721" s="6" customFormat="1" ht="20.1" customHeight="1" spans="1:5">
      <c r="A721" s="25" t="s">
        <v>537</v>
      </c>
      <c r="B721" s="28"/>
      <c r="C721" s="24"/>
      <c r="D721" s="20"/>
      <c r="E721" s="37"/>
    </row>
    <row r="722" s="6" customFormat="1" ht="20.1" customHeight="1" spans="1:5">
      <c r="A722" s="25" t="s">
        <v>538</v>
      </c>
      <c r="B722" s="28">
        <v>1225</v>
      </c>
      <c r="C722" s="24"/>
      <c r="D722" s="20"/>
      <c r="E722" s="37"/>
    </row>
    <row r="723" s="5" customFormat="1" ht="20.1" customHeight="1" spans="1:5">
      <c r="A723" s="22" t="s">
        <v>539</v>
      </c>
      <c r="B723" s="35"/>
      <c r="C723" s="19">
        <f>SUM(C724:C728)</f>
        <v>342</v>
      </c>
      <c r="D723" s="20"/>
      <c r="E723" s="36"/>
    </row>
    <row r="724" s="6" customFormat="1" ht="20.1" customHeight="1" spans="1:5">
      <c r="A724" s="25" t="s">
        <v>540</v>
      </c>
      <c r="B724" s="28"/>
      <c r="C724" s="24">
        <v>15</v>
      </c>
      <c r="D724" s="20"/>
      <c r="E724" s="37"/>
    </row>
    <row r="725" s="6" customFormat="1" ht="20.1" customHeight="1" spans="1:5">
      <c r="A725" s="25" t="s">
        <v>541</v>
      </c>
      <c r="B725" s="28"/>
      <c r="C725" s="24">
        <v>297</v>
      </c>
      <c r="D725" s="20"/>
      <c r="E725" s="37"/>
    </row>
    <row r="726" s="6" customFormat="1" ht="20.1" customHeight="1" spans="1:5">
      <c r="A726" s="25" t="s">
        <v>542</v>
      </c>
      <c r="B726" s="28"/>
      <c r="C726" s="24">
        <v>30</v>
      </c>
      <c r="D726" s="20"/>
      <c r="E726" s="37"/>
    </row>
    <row r="727" s="6" customFormat="1" ht="20.1" customHeight="1" spans="1:5">
      <c r="A727" s="25" t="s">
        <v>543</v>
      </c>
      <c r="B727" s="28"/>
      <c r="C727" s="24"/>
      <c r="D727" s="20"/>
      <c r="E727" s="37"/>
    </row>
    <row r="728" s="6" customFormat="1" ht="20.1" customHeight="1" spans="1:5">
      <c r="A728" s="25" t="s">
        <v>544</v>
      </c>
      <c r="B728" s="28"/>
      <c r="C728" s="24"/>
      <c r="D728" s="20"/>
      <c r="E728" s="37"/>
    </row>
    <row r="729" s="5" customFormat="1" ht="20.1" customHeight="1" spans="1:5">
      <c r="A729" s="22" t="s">
        <v>545</v>
      </c>
      <c r="B729" s="35"/>
      <c r="C729" s="19">
        <f>SUM(C730:C732)</f>
        <v>490</v>
      </c>
      <c r="D729" s="20"/>
      <c r="E729" s="36"/>
    </row>
    <row r="730" s="6" customFormat="1" ht="20.1" customHeight="1" spans="1:5">
      <c r="A730" s="25" t="s">
        <v>546</v>
      </c>
      <c r="B730" s="28"/>
      <c r="C730" s="24">
        <v>490</v>
      </c>
      <c r="D730" s="20"/>
      <c r="E730" s="37"/>
    </row>
    <row r="731" s="6" customFormat="1" ht="20.1" customHeight="1" spans="1:5">
      <c r="A731" s="25" t="s">
        <v>547</v>
      </c>
      <c r="B731" s="28"/>
      <c r="C731" s="24"/>
      <c r="D731" s="20"/>
      <c r="E731" s="37"/>
    </row>
    <row r="732" s="6" customFormat="1" ht="20.1" customHeight="1" spans="1:5">
      <c r="A732" s="25" t="s">
        <v>548</v>
      </c>
      <c r="B732" s="28"/>
      <c r="C732" s="24"/>
      <c r="D732" s="20"/>
      <c r="E732" s="37"/>
    </row>
    <row r="733" s="5" customFormat="1" ht="20.1" customHeight="1" spans="1:5">
      <c r="A733" s="22" t="s">
        <v>549</v>
      </c>
      <c r="B733" s="35"/>
      <c r="C733" s="19">
        <f>SUM(C734:C735)</f>
        <v>32</v>
      </c>
      <c r="D733" s="20"/>
      <c r="E733" s="36"/>
    </row>
    <row r="734" s="6" customFormat="1" ht="20.1" customHeight="1" spans="1:5">
      <c r="A734" s="25" t="s">
        <v>550</v>
      </c>
      <c r="B734" s="28"/>
      <c r="C734" s="24">
        <v>32</v>
      </c>
      <c r="D734" s="20"/>
      <c r="E734" s="37"/>
    </row>
    <row r="735" s="6" customFormat="1" ht="20.1" customHeight="1" spans="1:5">
      <c r="A735" s="25" t="s">
        <v>551</v>
      </c>
      <c r="B735" s="28"/>
      <c r="C735" s="24"/>
      <c r="D735" s="20"/>
      <c r="E735" s="37"/>
    </row>
    <row r="736" s="3" customFormat="1" ht="20.1" customHeight="1" spans="1:5">
      <c r="A736" s="22" t="s">
        <v>552</v>
      </c>
      <c r="B736" s="35">
        <v>50</v>
      </c>
      <c r="C736" s="19">
        <v>700</v>
      </c>
      <c r="D736" s="20">
        <f>(C736/B736)*100</f>
        <v>1400</v>
      </c>
      <c r="E736" s="22"/>
    </row>
    <row r="737" s="3" customFormat="1" ht="20.1" customHeight="1" spans="1:5">
      <c r="A737" s="22" t="s">
        <v>553</v>
      </c>
      <c r="B737" s="18">
        <f>B738+B747+B751+B760+B766+B772+B778+B781+B784+B786+B788+B794+B796+B798+B813</f>
        <v>6442</v>
      </c>
      <c r="C737" s="19">
        <f>C738+C747+C751+C759+C765+C771+C777+C780+C785+C793+C808+C784+C783</f>
        <v>1879</v>
      </c>
      <c r="D737" s="20">
        <f>(C737/B737)*100</f>
        <v>29.1679602607886</v>
      </c>
      <c r="E737" s="22"/>
    </row>
    <row r="738" s="3" customFormat="1" ht="20.1" customHeight="1" spans="1:5">
      <c r="A738" s="22" t="s">
        <v>554</v>
      </c>
      <c r="B738" s="18">
        <f>SUM(B739:B746)</f>
        <v>60</v>
      </c>
      <c r="C738" s="19">
        <f>SUM(C739:C746)</f>
        <v>20</v>
      </c>
      <c r="D738" s="20">
        <f>(C738/B738)*100</f>
        <v>33.3333333333333</v>
      </c>
      <c r="E738" s="22"/>
    </row>
    <row r="739" ht="20.1" customHeight="1" spans="1:5">
      <c r="A739" s="25" t="s">
        <v>11</v>
      </c>
      <c r="B739" s="18"/>
      <c r="C739" s="24"/>
      <c r="D739" s="20"/>
      <c r="E739" s="25"/>
    </row>
    <row r="740" ht="20.1" customHeight="1" spans="1:5">
      <c r="A740" s="25" t="s">
        <v>12</v>
      </c>
      <c r="B740" s="18"/>
      <c r="C740" s="24"/>
      <c r="D740" s="20"/>
      <c r="E740" s="25"/>
    </row>
    <row r="741" ht="20.1" customHeight="1" spans="1:5">
      <c r="A741" s="25" t="s">
        <v>13</v>
      </c>
      <c r="B741" s="18"/>
      <c r="C741" s="24"/>
      <c r="D741" s="20"/>
      <c r="E741" s="25"/>
    </row>
    <row r="742" ht="20.1" customHeight="1" spans="1:5">
      <c r="A742" s="25" t="s">
        <v>555</v>
      </c>
      <c r="B742" s="18"/>
      <c r="C742" s="24"/>
      <c r="D742" s="20"/>
      <c r="E742" s="25"/>
    </row>
    <row r="743" ht="20.1" customHeight="1" spans="1:5">
      <c r="A743" s="25" t="s">
        <v>556</v>
      </c>
      <c r="B743" s="18"/>
      <c r="C743" s="24"/>
      <c r="D743" s="20"/>
      <c r="E743" s="25"/>
    </row>
    <row r="744" ht="20.1" customHeight="1" spans="1:5">
      <c r="A744" s="25" t="s">
        <v>557</v>
      </c>
      <c r="B744" s="18"/>
      <c r="C744" s="24"/>
      <c r="D744" s="20"/>
      <c r="E744" s="25"/>
    </row>
    <row r="745" ht="20.1" customHeight="1" spans="1:5">
      <c r="A745" s="25" t="s">
        <v>558</v>
      </c>
      <c r="B745" s="18"/>
      <c r="C745" s="24"/>
      <c r="D745" s="20"/>
      <c r="E745" s="25"/>
    </row>
    <row r="746" ht="20.1" customHeight="1" spans="1:5">
      <c r="A746" s="25" t="s">
        <v>559</v>
      </c>
      <c r="B746" s="18">
        <v>60</v>
      </c>
      <c r="C746" s="24">
        <v>20</v>
      </c>
      <c r="D746" s="20">
        <f>(C746/B746)*100</f>
        <v>33.3333333333333</v>
      </c>
      <c r="E746" s="25"/>
    </row>
    <row r="747" s="3" customFormat="1" ht="20.1" customHeight="1" spans="1:5">
      <c r="A747" s="22" t="s">
        <v>560</v>
      </c>
      <c r="B747" s="18">
        <f>SUM(B748:B750)</f>
        <v>265</v>
      </c>
      <c r="C747" s="19">
        <f>SUM(C748:C750)</f>
        <v>155</v>
      </c>
      <c r="D747" s="20">
        <f>(C747/B747)*100</f>
        <v>58.4905660377358</v>
      </c>
      <c r="E747" s="22"/>
    </row>
    <row r="748" ht="20.1" customHeight="1" spans="1:5">
      <c r="A748" s="25" t="s">
        <v>561</v>
      </c>
      <c r="B748" s="18"/>
      <c r="C748" s="24"/>
      <c r="D748" s="20"/>
      <c r="E748" s="25"/>
    </row>
    <row r="749" ht="20.1" customHeight="1" spans="1:5">
      <c r="A749" s="25" t="s">
        <v>562</v>
      </c>
      <c r="B749" s="18"/>
      <c r="C749" s="24"/>
      <c r="D749" s="20"/>
      <c r="E749" s="25"/>
    </row>
    <row r="750" ht="20.1" customHeight="1" spans="1:5">
      <c r="A750" s="25" t="s">
        <v>563</v>
      </c>
      <c r="B750" s="18">
        <v>265</v>
      </c>
      <c r="C750" s="24">
        <v>155</v>
      </c>
      <c r="D750" s="20">
        <f>(C750/B750)*100</f>
        <v>58.4905660377358</v>
      </c>
      <c r="E750" s="25"/>
    </row>
    <row r="751" s="3" customFormat="1" ht="20.1" customHeight="1" spans="1:5">
      <c r="A751" s="22" t="s">
        <v>564</v>
      </c>
      <c r="B751" s="18">
        <f>SUM(B752:B759)</f>
        <v>5344</v>
      </c>
      <c r="C751" s="19">
        <f>SUM(C752:C758)</f>
        <v>1117</v>
      </c>
      <c r="D751" s="20">
        <f>(C751/B751)*100</f>
        <v>20.9019461077844</v>
      </c>
      <c r="E751" s="22"/>
    </row>
    <row r="752" ht="20.1" customHeight="1" spans="1:5">
      <c r="A752" s="25" t="s">
        <v>565</v>
      </c>
      <c r="B752" s="18"/>
      <c r="C752" s="24"/>
      <c r="D752" s="20"/>
      <c r="E752" s="25"/>
    </row>
    <row r="753" ht="20.1" customHeight="1" spans="1:5">
      <c r="A753" s="25" t="s">
        <v>566</v>
      </c>
      <c r="B753" s="18">
        <v>3722</v>
      </c>
      <c r="C753" s="24">
        <v>360</v>
      </c>
      <c r="D753" s="20">
        <f>(C753/B753)*100</f>
        <v>9.67221923696937</v>
      </c>
      <c r="E753" s="25"/>
    </row>
    <row r="754" ht="20.1" customHeight="1" spans="1:5">
      <c r="A754" s="25" t="s">
        <v>567</v>
      </c>
      <c r="B754" s="18"/>
      <c r="C754" s="24"/>
      <c r="D754" s="20"/>
      <c r="E754" s="25"/>
    </row>
    <row r="755" ht="20.1" customHeight="1" spans="1:5">
      <c r="A755" s="25" t="s">
        <v>568</v>
      </c>
      <c r="B755" s="18"/>
      <c r="C755" s="24"/>
      <c r="D755" s="20"/>
      <c r="E755" s="25"/>
    </row>
    <row r="756" ht="20.1" customHeight="1" spans="1:5">
      <c r="A756" s="25" t="s">
        <v>569</v>
      </c>
      <c r="B756" s="18"/>
      <c r="C756" s="24"/>
      <c r="D756" s="20"/>
      <c r="E756" s="25"/>
    </row>
    <row r="757" ht="20.1" customHeight="1" spans="1:5">
      <c r="A757" s="25" t="s">
        <v>570</v>
      </c>
      <c r="B757" s="18"/>
      <c r="C757" s="24"/>
      <c r="D757" s="20"/>
      <c r="E757" s="25"/>
    </row>
    <row r="758" ht="20.1" customHeight="1" spans="1:5">
      <c r="A758" s="25" t="s">
        <v>571</v>
      </c>
      <c r="B758" s="18">
        <v>647</v>
      </c>
      <c r="C758" s="24">
        <v>757</v>
      </c>
      <c r="D758" s="20">
        <f>(C758/B758)*100</f>
        <v>117.001545595054</v>
      </c>
      <c r="E758" s="25"/>
    </row>
    <row r="759" s="3" customFormat="1" ht="20.1" customHeight="1" spans="1:5">
      <c r="A759" s="22" t="s">
        <v>572</v>
      </c>
      <c r="B759" s="18">
        <f>SUM(B760:B764)</f>
        <v>975</v>
      </c>
      <c r="C759" s="19">
        <f>SUM(C760:C764)</f>
        <v>130</v>
      </c>
      <c r="D759" s="20">
        <f>(C759/B759)*100</f>
        <v>13.3333333333333</v>
      </c>
      <c r="E759" s="22"/>
    </row>
    <row r="760" ht="20.1" customHeight="1" spans="1:5">
      <c r="A760" s="25" t="s">
        <v>573</v>
      </c>
      <c r="B760" s="18"/>
      <c r="C760" s="24"/>
      <c r="D760" s="20"/>
      <c r="E760" s="25"/>
    </row>
    <row r="761" ht="20.1" customHeight="1" spans="1:5">
      <c r="A761" s="25" t="s">
        <v>574</v>
      </c>
      <c r="B761" s="18">
        <v>975</v>
      </c>
      <c r="C761" s="24">
        <v>130</v>
      </c>
      <c r="D761" s="20">
        <f>(C761/B761)*100</f>
        <v>13.3333333333333</v>
      </c>
      <c r="E761" s="25"/>
    </row>
    <row r="762" ht="20.1" customHeight="1" spans="1:5">
      <c r="A762" s="25" t="s">
        <v>575</v>
      </c>
      <c r="B762" s="18"/>
      <c r="C762" s="24"/>
      <c r="D762" s="20"/>
      <c r="E762" s="25"/>
    </row>
    <row r="763" ht="20.1" customHeight="1" spans="1:5">
      <c r="A763" s="25" t="s">
        <v>576</v>
      </c>
      <c r="B763" s="18"/>
      <c r="C763" s="24"/>
      <c r="D763" s="20"/>
      <c r="E763" s="25"/>
    </row>
    <row r="764" ht="20.1" customHeight="1" spans="1:5">
      <c r="A764" s="25" t="s">
        <v>577</v>
      </c>
      <c r="B764" s="18"/>
      <c r="C764" s="24"/>
      <c r="D764" s="20"/>
      <c r="E764" s="25"/>
    </row>
    <row r="765" s="3" customFormat="1" ht="20.1" customHeight="1" spans="1:5">
      <c r="A765" s="22" t="s">
        <v>578</v>
      </c>
      <c r="B765" s="18">
        <f>SUM(B766:B770)</f>
        <v>574</v>
      </c>
      <c r="C765" s="19">
        <f>SUM(C766:C770)</f>
        <v>232</v>
      </c>
      <c r="D765" s="20">
        <f>(C765/B765)*100</f>
        <v>40.418118466899</v>
      </c>
      <c r="E765" s="22"/>
    </row>
    <row r="766" ht="20.1" customHeight="1" spans="1:5">
      <c r="A766" s="25" t="s">
        <v>579</v>
      </c>
      <c r="B766" s="18">
        <v>250</v>
      </c>
      <c r="C766" s="24"/>
      <c r="D766" s="20"/>
      <c r="E766" s="25"/>
    </row>
    <row r="767" ht="20.1" customHeight="1" spans="1:5">
      <c r="A767" s="25" t="s">
        <v>580</v>
      </c>
      <c r="B767" s="18">
        <v>1</v>
      </c>
      <c r="C767" s="24"/>
      <c r="D767" s="20"/>
      <c r="E767" s="25"/>
    </row>
    <row r="768" ht="20.1" customHeight="1" spans="1:5">
      <c r="A768" s="25" t="s">
        <v>581</v>
      </c>
      <c r="B768" s="18"/>
      <c r="C768" s="24"/>
      <c r="D768" s="20"/>
      <c r="E768" s="25"/>
    </row>
    <row r="769" ht="20.1" customHeight="1" spans="1:5">
      <c r="A769" s="25" t="s">
        <v>582</v>
      </c>
      <c r="B769" s="18">
        <v>90</v>
      </c>
      <c r="C769" s="24"/>
      <c r="D769" s="20"/>
      <c r="E769" s="25"/>
    </row>
    <row r="770" ht="20.1" customHeight="1" spans="1:5">
      <c r="A770" s="25" t="s">
        <v>583</v>
      </c>
      <c r="B770" s="18">
        <v>233</v>
      </c>
      <c r="C770" s="24">
        <v>232</v>
      </c>
      <c r="D770" s="20">
        <f>(C770/B770)*100</f>
        <v>99.5708154506438</v>
      </c>
      <c r="E770" s="25"/>
    </row>
    <row r="771" s="3" customFormat="1" ht="20.1" customHeight="1" spans="1:5">
      <c r="A771" s="22" t="s">
        <v>584</v>
      </c>
      <c r="B771" s="18">
        <f>SUM(B772:B776)</f>
        <v>581</v>
      </c>
      <c r="C771" s="19"/>
      <c r="D771" s="20"/>
      <c r="E771" s="22"/>
    </row>
    <row r="772" ht="20.1" customHeight="1" spans="1:5">
      <c r="A772" s="25" t="s">
        <v>585</v>
      </c>
      <c r="B772" s="18">
        <v>461</v>
      </c>
      <c r="C772" s="24"/>
      <c r="D772" s="20"/>
      <c r="E772" s="25"/>
    </row>
    <row r="773" ht="20.1" customHeight="1" spans="1:5">
      <c r="A773" s="25" t="s">
        <v>586</v>
      </c>
      <c r="B773" s="18"/>
      <c r="C773" s="24"/>
      <c r="D773" s="20"/>
      <c r="E773" s="25"/>
    </row>
    <row r="774" ht="20.1" customHeight="1" spans="1:5">
      <c r="A774" s="25" t="s">
        <v>587</v>
      </c>
      <c r="B774" s="18"/>
      <c r="C774" s="24"/>
      <c r="D774" s="20"/>
      <c r="E774" s="25"/>
    </row>
    <row r="775" ht="20.1" customHeight="1" spans="1:5">
      <c r="A775" s="25" t="s">
        <v>588</v>
      </c>
      <c r="B775" s="18">
        <v>120</v>
      </c>
      <c r="C775" s="24"/>
      <c r="D775" s="20"/>
      <c r="E775" s="25"/>
    </row>
    <row r="776" ht="20.1" customHeight="1" spans="1:5">
      <c r="A776" s="25" t="s">
        <v>589</v>
      </c>
      <c r="B776" s="18"/>
      <c r="C776" s="24"/>
      <c r="D776" s="20"/>
      <c r="E776" s="25"/>
    </row>
    <row r="777" s="3" customFormat="1" ht="20.1" customHeight="1" spans="1:5">
      <c r="A777" s="22" t="s">
        <v>590</v>
      </c>
      <c r="B777" s="35"/>
      <c r="C777" s="19"/>
      <c r="D777" s="20"/>
      <c r="E777" s="22"/>
    </row>
    <row r="778" ht="20.1" customHeight="1" spans="1:5">
      <c r="A778" s="25" t="s">
        <v>591</v>
      </c>
      <c r="B778" s="28"/>
      <c r="C778" s="24"/>
      <c r="D778" s="20"/>
      <c r="E778" s="25"/>
    </row>
    <row r="779" ht="20.1" customHeight="1" spans="1:5">
      <c r="A779" s="25" t="s">
        <v>592</v>
      </c>
      <c r="B779" s="28"/>
      <c r="C779" s="24"/>
      <c r="D779" s="20"/>
      <c r="E779" s="25"/>
    </row>
    <row r="780" s="3" customFormat="1" ht="20.1" customHeight="1" spans="1:5">
      <c r="A780" s="22" t="s">
        <v>593</v>
      </c>
      <c r="B780" s="35"/>
      <c r="C780" s="19"/>
      <c r="D780" s="20"/>
      <c r="E780" s="22"/>
    </row>
    <row r="781" ht="20.1" customHeight="1" spans="1:5">
      <c r="A781" s="25" t="s">
        <v>594</v>
      </c>
      <c r="B781" s="28"/>
      <c r="C781" s="24"/>
      <c r="D781" s="20"/>
      <c r="E781" s="25"/>
    </row>
    <row r="782" ht="20.1" customHeight="1" spans="1:5">
      <c r="A782" s="25" t="s">
        <v>595</v>
      </c>
      <c r="B782" s="28"/>
      <c r="C782" s="24"/>
      <c r="D782" s="20"/>
      <c r="E782" s="25"/>
    </row>
    <row r="783" s="3" customFormat="1" ht="20.1" customHeight="1" spans="1:5">
      <c r="A783" s="22" t="s">
        <v>596</v>
      </c>
      <c r="B783" s="35"/>
      <c r="C783" s="19"/>
      <c r="D783" s="20"/>
      <c r="E783" s="22"/>
    </row>
    <row r="784" s="3" customFormat="1" ht="20.1" customHeight="1" spans="1:5">
      <c r="A784" s="22" t="s">
        <v>597</v>
      </c>
      <c r="B784" s="35">
        <v>56</v>
      </c>
      <c r="C784" s="19">
        <v>5</v>
      </c>
      <c r="D784" s="20">
        <f>(C784/B784)*100</f>
        <v>8.92857142857143</v>
      </c>
      <c r="E784" s="22"/>
    </row>
    <row r="785" s="3" customFormat="1" ht="20.1" customHeight="1" spans="1:5">
      <c r="A785" s="22" t="s">
        <v>598</v>
      </c>
      <c r="B785" s="35"/>
      <c r="C785" s="19"/>
      <c r="D785" s="20"/>
      <c r="E785" s="22"/>
    </row>
    <row r="786" ht="20.1" customHeight="1" spans="1:5">
      <c r="A786" s="25" t="s">
        <v>599</v>
      </c>
      <c r="B786" s="28"/>
      <c r="C786" s="24"/>
      <c r="D786" s="20"/>
      <c r="E786" s="25"/>
    </row>
    <row r="787" ht="20.1" customHeight="1" spans="1:5">
      <c r="A787" s="25" t="s">
        <v>600</v>
      </c>
      <c r="B787" s="28"/>
      <c r="C787" s="24"/>
      <c r="D787" s="20"/>
      <c r="E787" s="25"/>
    </row>
    <row r="788" ht="20.1" customHeight="1" spans="1:5">
      <c r="A788" s="25" t="s">
        <v>601</v>
      </c>
      <c r="B788" s="28"/>
      <c r="C788" s="24"/>
      <c r="D788" s="20"/>
      <c r="E788" s="25"/>
    </row>
    <row r="789" ht="20.1" customHeight="1" spans="1:5">
      <c r="A789" s="25" t="s">
        <v>602</v>
      </c>
      <c r="B789" s="28"/>
      <c r="C789" s="24"/>
      <c r="D789" s="20"/>
      <c r="E789" s="25"/>
    </row>
    <row r="790" ht="20.1" customHeight="1" spans="1:5">
      <c r="A790" s="25" t="s">
        <v>603</v>
      </c>
      <c r="B790" s="28"/>
      <c r="C790" s="24"/>
      <c r="D790" s="20"/>
      <c r="E790" s="25"/>
    </row>
    <row r="791" ht="20.1" customHeight="1" spans="1:5">
      <c r="A791" s="25" t="s">
        <v>604</v>
      </c>
      <c r="B791" s="28">
        <v>60</v>
      </c>
      <c r="C791" s="24"/>
      <c r="D791" s="20"/>
      <c r="E791" s="25"/>
    </row>
    <row r="792" ht="20.1" customHeight="1" spans="1:5">
      <c r="A792" s="25" t="s">
        <v>605</v>
      </c>
      <c r="B792" s="28"/>
      <c r="C792" s="24"/>
      <c r="D792" s="20"/>
      <c r="E792" s="25"/>
    </row>
    <row r="793" s="3" customFormat="1" ht="20.1" customHeight="1" spans="1:5">
      <c r="A793" s="22" t="s">
        <v>606</v>
      </c>
      <c r="B793" s="35"/>
      <c r="C793" s="19"/>
      <c r="D793" s="20"/>
      <c r="E793" s="22"/>
    </row>
    <row r="794" ht="20.1" customHeight="1" spans="1:5">
      <c r="A794" s="25" t="s">
        <v>11</v>
      </c>
      <c r="B794" s="28"/>
      <c r="C794" s="24"/>
      <c r="D794" s="20"/>
      <c r="E794" s="25"/>
    </row>
    <row r="795" ht="20.1" customHeight="1" spans="1:5">
      <c r="A795" s="25" t="s">
        <v>12</v>
      </c>
      <c r="B795" s="28"/>
      <c r="C795" s="24"/>
      <c r="D795" s="20"/>
      <c r="E795" s="25"/>
    </row>
    <row r="796" ht="20.1" customHeight="1" spans="1:5">
      <c r="A796" s="25" t="s">
        <v>13</v>
      </c>
      <c r="B796" s="28"/>
      <c r="C796" s="24"/>
      <c r="D796" s="20"/>
      <c r="E796" s="25"/>
    </row>
    <row r="797" ht="20.1" customHeight="1" spans="1:5">
      <c r="A797" s="25" t="s">
        <v>607</v>
      </c>
      <c r="B797" s="28"/>
      <c r="C797" s="24"/>
      <c r="D797" s="20"/>
      <c r="E797" s="25"/>
    </row>
    <row r="798" ht="20.1" customHeight="1" spans="1:5">
      <c r="A798" s="25" t="s">
        <v>608</v>
      </c>
      <c r="B798" s="28"/>
      <c r="C798" s="24"/>
      <c r="D798" s="20"/>
      <c r="E798" s="25"/>
    </row>
    <row r="799" ht="20.1" customHeight="1" spans="1:5">
      <c r="A799" s="25" t="s">
        <v>609</v>
      </c>
      <c r="B799" s="28"/>
      <c r="C799" s="24"/>
      <c r="D799" s="20"/>
      <c r="E799" s="25"/>
    </row>
    <row r="800" ht="20.1" customHeight="1" spans="1:5">
      <c r="A800" s="25" t="s">
        <v>610</v>
      </c>
      <c r="B800" s="28"/>
      <c r="C800" s="24"/>
      <c r="D800" s="20"/>
      <c r="E800" s="25"/>
    </row>
    <row r="801" ht="20.1" customHeight="1" spans="1:5">
      <c r="A801" s="25" t="s">
        <v>611</v>
      </c>
      <c r="B801" s="28"/>
      <c r="C801" s="24"/>
      <c r="D801" s="20"/>
      <c r="E801" s="25"/>
    </row>
    <row r="802" ht="20.1" customHeight="1" spans="1:5">
      <c r="A802" s="25" t="s">
        <v>612</v>
      </c>
      <c r="B802" s="28"/>
      <c r="C802" s="24"/>
      <c r="D802" s="20"/>
      <c r="E802" s="25"/>
    </row>
    <row r="803" ht="20.1" customHeight="1" spans="1:5">
      <c r="A803" s="25" t="s">
        <v>613</v>
      </c>
      <c r="B803" s="28"/>
      <c r="C803" s="24"/>
      <c r="D803" s="20"/>
      <c r="E803" s="25"/>
    </row>
    <row r="804" ht="20.1" customHeight="1" spans="1:5">
      <c r="A804" s="25" t="s">
        <v>54</v>
      </c>
      <c r="B804" s="28"/>
      <c r="C804" s="24"/>
      <c r="D804" s="20"/>
      <c r="E804" s="25"/>
    </row>
    <row r="805" ht="20.1" customHeight="1" spans="1:5">
      <c r="A805" s="25" t="s">
        <v>614</v>
      </c>
      <c r="B805" s="28"/>
      <c r="C805" s="24"/>
      <c r="D805" s="20"/>
      <c r="E805" s="25"/>
    </row>
    <row r="806" ht="20.1" customHeight="1" spans="1:5">
      <c r="A806" s="25" t="s">
        <v>20</v>
      </c>
      <c r="B806" s="28"/>
      <c r="C806" s="24"/>
      <c r="D806" s="20"/>
      <c r="E806" s="25"/>
    </row>
    <row r="807" ht="20.1" customHeight="1" spans="1:5">
      <c r="A807" s="25" t="s">
        <v>615</v>
      </c>
      <c r="B807" s="28"/>
      <c r="C807" s="24"/>
      <c r="D807" s="20"/>
      <c r="E807" s="25"/>
    </row>
    <row r="808" s="3" customFormat="1" ht="20.1" customHeight="1" spans="1:5">
      <c r="A808" s="22" t="s">
        <v>616</v>
      </c>
      <c r="B808" s="35">
        <v>240</v>
      </c>
      <c r="C808" s="19">
        <v>220</v>
      </c>
      <c r="D808" s="20">
        <f>(C808/B808)*100</f>
        <v>91.6666666666667</v>
      </c>
      <c r="E808" s="22"/>
    </row>
    <row r="809" s="3" customFormat="1" ht="20.1" customHeight="1" spans="1:5">
      <c r="A809" s="22" t="s">
        <v>617</v>
      </c>
      <c r="B809" s="18">
        <f>B810+B822+B824+B827+B829+B831</f>
        <v>27256</v>
      </c>
      <c r="C809" s="19">
        <f>C810+C823+C822+C826+C827+C828</f>
        <v>5585</v>
      </c>
      <c r="D809" s="20">
        <f>(C809/B809)*100</f>
        <v>20.4909010859994</v>
      </c>
      <c r="E809" s="22"/>
    </row>
    <row r="810" s="3" customFormat="1" ht="20.1" customHeight="1" spans="1:5">
      <c r="A810" s="22" t="s">
        <v>618</v>
      </c>
      <c r="B810" s="18">
        <f>SUM(B811:B821)</f>
        <v>719</v>
      </c>
      <c r="C810" s="19">
        <f>SUM(C811:C821)</f>
        <v>497</v>
      </c>
      <c r="D810" s="20">
        <f>(C810/B810)*100</f>
        <v>69.1237830319889</v>
      </c>
      <c r="E810" s="22"/>
    </row>
    <row r="811" ht="20.1" customHeight="1" spans="1:5">
      <c r="A811" s="25" t="s">
        <v>619</v>
      </c>
      <c r="B811" s="18">
        <v>441</v>
      </c>
      <c r="C811" s="24">
        <v>64</v>
      </c>
      <c r="D811" s="20">
        <f>(C811/B811)*100</f>
        <v>14.5124716553288</v>
      </c>
      <c r="E811" s="25"/>
    </row>
    <row r="812" ht="20.1" customHeight="1" spans="1:5">
      <c r="A812" s="25" t="s">
        <v>620</v>
      </c>
      <c r="B812" s="18"/>
      <c r="C812" s="24"/>
      <c r="D812" s="20"/>
      <c r="E812" s="25"/>
    </row>
    <row r="813" ht="20.1" customHeight="1" spans="1:5">
      <c r="A813" s="25" t="s">
        <v>621</v>
      </c>
      <c r="B813" s="18">
        <v>6</v>
      </c>
      <c r="C813" s="24">
        <v>6</v>
      </c>
      <c r="D813" s="20">
        <f>(C813/B813)*100</f>
        <v>100</v>
      </c>
      <c r="E813" s="25"/>
    </row>
    <row r="814" ht="20.1" customHeight="1" spans="1:5">
      <c r="A814" s="25" t="s">
        <v>622</v>
      </c>
      <c r="B814" s="18">
        <v>8</v>
      </c>
      <c r="C814" s="24">
        <v>145</v>
      </c>
      <c r="D814" s="20">
        <f>(C814/B814)*100</f>
        <v>1812.5</v>
      </c>
      <c r="E814" s="25"/>
    </row>
    <row r="815" ht="20.1" customHeight="1" spans="1:5">
      <c r="A815" s="25" t="s">
        <v>623</v>
      </c>
      <c r="B815" s="18"/>
      <c r="C815" s="24">
        <v>41</v>
      </c>
      <c r="D815" s="20"/>
      <c r="E815" s="25"/>
    </row>
    <row r="816" ht="20.1" customHeight="1" spans="1:5">
      <c r="A816" s="25" t="s">
        <v>624</v>
      </c>
      <c r="B816" s="18"/>
      <c r="C816" s="24"/>
      <c r="D816" s="20"/>
      <c r="E816" s="25"/>
    </row>
    <row r="817" ht="20.1" customHeight="1" spans="1:5">
      <c r="A817" s="25" t="s">
        <v>625</v>
      </c>
      <c r="B817" s="18"/>
      <c r="C817" s="24"/>
      <c r="D817" s="20"/>
      <c r="E817" s="25"/>
    </row>
    <row r="818" ht="20.1" customHeight="1" spans="1:5">
      <c r="A818" s="25" t="s">
        <v>626</v>
      </c>
      <c r="B818" s="18"/>
      <c r="C818" s="24"/>
      <c r="D818" s="20"/>
      <c r="E818" s="25"/>
    </row>
    <row r="819" ht="20.1" customHeight="1" spans="1:5">
      <c r="A819" s="25" t="s">
        <v>627</v>
      </c>
      <c r="B819" s="18"/>
      <c r="C819" s="24">
        <v>42</v>
      </c>
      <c r="D819" s="20"/>
      <c r="E819" s="25"/>
    </row>
    <row r="820" ht="20.1" customHeight="1" spans="1:5">
      <c r="A820" s="25" t="s">
        <v>628</v>
      </c>
      <c r="B820" s="18"/>
      <c r="C820" s="24"/>
      <c r="D820" s="20"/>
      <c r="E820" s="25"/>
    </row>
    <row r="821" ht="20.1" customHeight="1" spans="1:5">
      <c r="A821" s="25" t="s">
        <v>629</v>
      </c>
      <c r="B821" s="18">
        <v>264</v>
      </c>
      <c r="C821" s="24">
        <v>199</v>
      </c>
      <c r="D821" s="20">
        <f>(C821/B821)*100</f>
        <v>75.3787878787879</v>
      </c>
      <c r="E821" s="25"/>
    </row>
    <row r="822" s="3" customFormat="1" ht="20.1" customHeight="1" spans="1:5">
      <c r="A822" s="22" t="s">
        <v>630</v>
      </c>
      <c r="B822" s="35"/>
      <c r="C822" s="19"/>
      <c r="D822" s="20"/>
      <c r="E822" s="22"/>
    </row>
    <row r="823" s="3" customFormat="1" ht="18.75" customHeight="1" spans="1:5">
      <c r="A823" s="22" t="s">
        <v>631</v>
      </c>
      <c r="B823" s="35">
        <v>10727</v>
      </c>
      <c r="C823" s="19">
        <f>SUM(C824:C825)</f>
        <v>56</v>
      </c>
      <c r="D823" s="20">
        <f>(C823/B823)*100</f>
        <v>0.52204717069078</v>
      </c>
      <c r="E823" s="22"/>
    </row>
    <row r="824" ht="20.1" customHeight="1" spans="1:5">
      <c r="A824" s="25" t="s">
        <v>632</v>
      </c>
      <c r="B824" s="28"/>
      <c r="C824" s="24"/>
      <c r="D824" s="20"/>
      <c r="E824" s="25"/>
    </row>
    <row r="825" ht="20.1" customHeight="1" spans="1:5">
      <c r="A825" s="25" t="s">
        <v>633</v>
      </c>
      <c r="B825" s="28">
        <v>10727</v>
      </c>
      <c r="C825" s="24">
        <v>56</v>
      </c>
      <c r="D825" s="20">
        <f>(C825/B825)*100</f>
        <v>0.52204717069078</v>
      </c>
      <c r="E825" s="25"/>
    </row>
    <row r="826" s="3" customFormat="1" ht="20.1" customHeight="1" spans="1:5">
      <c r="A826" s="22" t="s">
        <v>634</v>
      </c>
      <c r="B826" s="35"/>
      <c r="C826" s="19"/>
      <c r="D826" s="20"/>
      <c r="E826" s="22"/>
    </row>
    <row r="827" s="3" customFormat="1" ht="20.1" customHeight="1" spans="1:5">
      <c r="A827" s="22" t="s">
        <v>635</v>
      </c>
      <c r="B827" s="35"/>
      <c r="C827" s="19"/>
      <c r="D827" s="20"/>
      <c r="E827" s="22"/>
    </row>
    <row r="828" s="3" customFormat="1" ht="20.1" customHeight="1" spans="1:5">
      <c r="A828" s="22" t="s">
        <v>636</v>
      </c>
      <c r="B828" s="35">
        <v>1061</v>
      </c>
      <c r="C828" s="19">
        <v>5032</v>
      </c>
      <c r="D828" s="20">
        <f>(C828/B828)*100</f>
        <v>474.269557021678</v>
      </c>
      <c r="E828" s="22"/>
    </row>
    <row r="829" s="3" customFormat="1" ht="20.1" customHeight="1" spans="1:5">
      <c r="A829" s="22" t="s">
        <v>637</v>
      </c>
      <c r="B829" s="18">
        <f>B830+B856+B884+B912+B923+B934+B940+B947+B954+B958</f>
        <v>26455</v>
      </c>
      <c r="C829" s="19">
        <f>C830+C856+C884+C911+C922+C933+C939+C946+C953+C957</f>
        <v>10132</v>
      </c>
      <c r="D829" s="20">
        <f>(C829/B829)*100</f>
        <v>38.2989982989983</v>
      </c>
      <c r="E829" s="22"/>
    </row>
    <row r="830" s="3" customFormat="1" ht="20.1" customHeight="1" spans="1:5">
      <c r="A830" s="22" t="s">
        <v>638</v>
      </c>
      <c r="B830" s="18">
        <f>SUM(B831:B855)</f>
        <v>10580</v>
      </c>
      <c r="C830" s="19">
        <f>SUM(C831:C855)</f>
        <v>1939</v>
      </c>
      <c r="D830" s="20">
        <f>(C830/B830)*100</f>
        <v>18.3270321361059</v>
      </c>
      <c r="E830" s="22"/>
    </row>
    <row r="831" ht="20.1" customHeight="1" spans="1:5">
      <c r="A831" s="25" t="s">
        <v>619</v>
      </c>
      <c r="B831" s="18">
        <v>82</v>
      </c>
      <c r="C831" s="24">
        <v>63</v>
      </c>
      <c r="D831" s="20">
        <f>(C831/B831)*100</f>
        <v>76.8292682926829</v>
      </c>
      <c r="E831" s="25"/>
    </row>
    <row r="832" ht="20.1" customHeight="1" spans="1:5">
      <c r="A832" s="25" t="s">
        <v>620</v>
      </c>
      <c r="B832" s="18"/>
      <c r="C832" s="24"/>
      <c r="D832" s="20"/>
      <c r="E832" s="25"/>
    </row>
    <row r="833" ht="20.1" customHeight="1" spans="1:5">
      <c r="A833" s="25" t="s">
        <v>621</v>
      </c>
      <c r="B833" s="18">
        <v>12</v>
      </c>
      <c r="C833" s="24">
        <v>11</v>
      </c>
      <c r="D833" s="20">
        <f>(C833/B833)*100</f>
        <v>91.6666666666667</v>
      </c>
      <c r="E833" s="25"/>
    </row>
    <row r="834" ht="20.1" customHeight="1" spans="1:5">
      <c r="A834" s="25" t="s">
        <v>639</v>
      </c>
      <c r="B834" s="18">
        <v>1848</v>
      </c>
      <c r="C834" s="24">
        <v>1389</v>
      </c>
      <c r="D834" s="20">
        <f>(C834/B834)*100</f>
        <v>75.1623376623377</v>
      </c>
      <c r="E834" s="25"/>
    </row>
    <row r="835" ht="20.1" customHeight="1" spans="1:5">
      <c r="A835" s="25" t="s">
        <v>640</v>
      </c>
      <c r="B835" s="18"/>
      <c r="C835" s="24"/>
      <c r="D835" s="20"/>
      <c r="E835" s="25"/>
    </row>
    <row r="836" ht="20.1" customHeight="1" spans="1:5">
      <c r="A836" s="25" t="s">
        <v>641</v>
      </c>
      <c r="B836" s="18">
        <v>384</v>
      </c>
      <c r="C836" s="24">
        <v>157</v>
      </c>
      <c r="D836" s="20">
        <f>(C836/B836)*100</f>
        <v>40.8854166666667</v>
      </c>
      <c r="E836" s="25"/>
    </row>
    <row r="837" ht="20.1" customHeight="1" spans="1:5">
      <c r="A837" s="25" t="s">
        <v>642</v>
      </c>
      <c r="B837" s="18">
        <v>141</v>
      </c>
      <c r="C837" s="24"/>
      <c r="D837" s="20"/>
      <c r="E837" s="25"/>
    </row>
    <row r="838" ht="20.1" customHeight="1" spans="1:5">
      <c r="A838" s="25" t="s">
        <v>643</v>
      </c>
      <c r="B838" s="18">
        <v>181</v>
      </c>
      <c r="C838" s="24"/>
      <c r="D838" s="20"/>
      <c r="E838" s="25"/>
    </row>
    <row r="839" ht="20.1" customHeight="1" spans="1:5">
      <c r="A839" s="25" t="s">
        <v>644</v>
      </c>
      <c r="B839" s="18"/>
      <c r="C839" s="24"/>
      <c r="D839" s="20"/>
      <c r="E839" s="25"/>
    </row>
    <row r="840" ht="20.1" customHeight="1" spans="1:5">
      <c r="A840" s="25" t="s">
        <v>645</v>
      </c>
      <c r="B840" s="18"/>
      <c r="C840" s="24"/>
      <c r="D840" s="20"/>
      <c r="E840" s="25"/>
    </row>
    <row r="841" ht="20.1" customHeight="1" spans="1:5">
      <c r="A841" s="25" t="s">
        <v>646</v>
      </c>
      <c r="B841" s="18">
        <v>348</v>
      </c>
      <c r="C841" s="24"/>
      <c r="D841" s="20"/>
      <c r="E841" s="25"/>
    </row>
    <row r="842" ht="20.1" customHeight="1" spans="1:5">
      <c r="A842" s="25" t="s">
        <v>647</v>
      </c>
      <c r="B842" s="18"/>
      <c r="C842" s="24"/>
      <c r="D842" s="20"/>
      <c r="E842" s="25"/>
    </row>
    <row r="843" ht="20.1" customHeight="1" spans="1:5">
      <c r="A843" s="25" t="s">
        <v>648</v>
      </c>
      <c r="B843" s="18">
        <v>308</v>
      </c>
      <c r="C843" s="24">
        <v>22</v>
      </c>
      <c r="D843" s="20">
        <f>(C843/B843)*100</f>
        <v>7.14285714285714</v>
      </c>
      <c r="E843" s="25"/>
    </row>
    <row r="844" ht="20.1" customHeight="1" spans="1:5">
      <c r="A844" s="25" t="s">
        <v>649</v>
      </c>
      <c r="B844" s="18"/>
      <c r="C844" s="24"/>
      <c r="D844" s="20"/>
      <c r="E844" s="25"/>
    </row>
    <row r="845" ht="20.1" customHeight="1" spans="1:5">
      <c r="A845" s="25" t="s">
        <v>650</v>
      </c>
      <c r="B845" s="18"/>
      <c r="C845" s="24"/>
      <c r="D845" s="20"/>
      <c r="E845" s="25"/>
    </row>
    <row r="846" ht="20.1" customHeight="1" spans="1:5">
      <c r="A846" s="25" t="s">
        <v>651</v>
      </c>
      <c r="B846" s="18">
        <v>1553</v>
      </c>
      <c r="C846" s="24"/>
      <c r="D846" s="20"/>
      <c r="E846" s="25"/>
    </row>
    <row r="847" ht="20.1" customHeight="1" spans="1:5">
      <c r="A847" s="25" t="s">
        <v>652</v>
      </c>
      <c r="B847" s="18">
        <v>721</v>
      </c>
      <c r="C847" s="24"/>
      <c r="D847" s="20"/>
      <c r="E847" s="25"/>
    </row>
    <row r="848" ht="20.1" customHeight="1" spans="1:5">
      <c r="A848" s="25" t="s">
        <v>653</v>
      </c>
      <c r="B848" s="18">
        <v>280</v>
      </c>
      <c r="C848" s="24"/>
      <c r="D848" s="20"/>
      <c r="E848" s="25"/>
    </row>
    <row r="849" ht="20.1" customHeight="1" spans="1:5">
      <c r="A849" s="25" t="s">
        <v>654</v>
      </c>
      <c r="B849" s="18">
        <v>394</v>
      </c>
      <c r="C849" s="24"/>
      <c r="D849" s="20"/>
      <c r="E849" s="25"/>
    </row>
    <row r="850" ht="20.1" customHeight="1" spans="1:5">
      <c r="A850" s="25" t="s">
        <v>655</v>
      </c>
      <c r="B850" s="18"/>
      <c r="C850" s="24"/>
      <c r="D850" s="20"/>
      <c r="E850" s="25"/>
    </row>
    <row r="851" ht="20.1" customHeight="1" spans="1:5">
      <c r="A851" s="25" t="s">
        <v>656</v>
      </c>
      <c r="B851" s="18">
        <v>214</v>
      </c>
      <c r="C851" s="24"/>
      <c r="D851" s="20"/>
      <c r="E851" s="25"/>
    </row>
    <row r="852" ht="20.1" customHeight="1" spans="1:5">
      <c r="A852" s="25" t="s">
        <v>657</v>
      </c>
      <c r="B852" s="18">
        <v>1095</v>
      </c>
      <c r="C852" s="24"/>
      <c r="D852" s="20"/>
      <c r="E852" s="25"/>
    </row>
    <row r="853" ht="20.1" customHeight="1" spans="1:5">
      <c r="A853" s="25" t="s">
        <v>658</v>
      </c>
      <c r="B853" s="18"/>
      <c r="C853" s="24"/>
      <c r="D853" s="20"/>
      <c r="E853" s="25"/>
    </row>
    <row r="854" ht="20.1" customHeight="1" spans="1:5">
      <c r="A854" s="25" t="s">
        <v>659</v>
      </c>
      <c r="B854" s="18">
        <v>173</v>
      </c>
      <c r="C854" s="24">
        <v>127</v>
      </c>
      <c r="D854" s="20">
        <f>(C854/B854)*100</f>
        <v>73.4104046242775</v>
      </c>
      <c r="E854" s="25"/>
    </row>
    <row r="855" ht="20.1" customHeight="1" spans="1:5">
      <c r="A855" s="25" t="s">
        <v>660</v>
      </c>
      <c r="B855" s="18">
        <v>2846</v>
      </c>
      <c r="C855" s="24">
        <v>170</v>
      </c>
      <c r="D855" s="20">
        <f>(C855/B855)*100</f>
        <v>5.97329585382994</v>
      </c>
      <c r="E855" s="25"/>
    </row>
    <row r="856" s="3" customFormat="1" ht="20.1" customHeight="1" spans="1:5">
      <c r="A856" s="22" t="s">
        <v>661</v>
      </c>
      <c r="B856" s="18">
        <f>SUM(B857:B883)</f>
        <v>2128</v>
      </c>
      <c r="C856" s="19">
        <f>SUM(C857:C883)</f>
        <v>427</v>
      </c>
      <c r="D856" s="20">
        <f>(C856/B856)*100</f>
        <v>20.0657894736842</v>
      </c>
      <c r="E856" s="22"/>
    </row>
    <row r="857" ht="20.1" customHeight="1" spans="1:5">
      <c r="A857" s="25" t="s">
        <v>619</v>
      </c>
      <c r="B857" s="18">
        <v>53</v>
      </c>
      <c r="C857" s="24">
        <v>38</v>
      </c>
      <c r="D857" s="20">
        <f>(C857/B857)*100</f>
        <v>71.6981132075472</v>
      </c>
      <c r="E857" s="25"/>
    </row>
    <row r="858" ht="20.1" customHeight="1" spans="1:5">
      <c r="A858" s="25" t="s">
        <v>620</v>
      </c>
      <c r="B858" s="18"/>
      <c r="C858" s="24"/>
      <c r="D858" s="20"/>
      <c r="E858" s="25"/>
    </row>
    <row r="859" ht="20.1" customHeight="1" spans="1:5">
      <c r="A859" s="25" t="s">
        <v>621</v>
      </c>
      <c r="B859" s="18"/>
      <c r="C859" s="24">
        <v>6</v>
      </c>
      <c r="D859" s="20"/>
      <c r="E859" s="25"/>
    </row>
    <row r="860" ht="20.1" customHeight="1" spans="1:5">
      <c r="A860" s="25" t="s">
        <v>662</v>
      </c>
      <c r="B860" s="18">
        <v>241</v>
      </c>
      <c r="C860" s="24">
        <v>157</v>
      </c>
      <c r="D860" s="20">
        <f>(C860/B860)*100</f>
        <v>65.1452282157676</v>
      </c>
      <c r="E860" s="25"/>
    </row>
    <row r="861" ht="20.1" customHeight="1" spans="1:5">
      <c r="A861" s="25" t="s">
        <v>663</v>
      </c>
      <c r="B861" s="18">
        <v>261</v>
      </c>
      <c r="C861" s="24"/>
      <c r="D861" s="20"/>
      <c r="E861" s="25"/>
    </row>
    <row r="862" ht="20.1" customHeight="1" spans="1:5">
      <c r="A862" s="25" t="s">
        <v>664</v>
      </c>
      <c r="B862" s="18">
        <v>100</v>
      </c>
      <c r="C862" s="24"/>
      <c r="D862" s="20"/>
      <c r="E862" s="25"/>
    </row>
    <row r="863" ht="20.1" customHeight="1" spans="1:5">
      <c r="A863" s="25" t="s">
        <v>665</v>
      </c>
      <c r="B863" s="18"/>
      <c r="C863" s="24"/>
      <c r="D863" s="20"/>
      <c r="E863" s="25"/>
    </row>
    <row r="864" ht="20.1" customHeight="1" spans="1:5">
      <c r="A864" s="25" t="s">
        <v>666</v>
      </c>
      <c r="B864" s="18"/>
      <c r="C864" s="24"/>
      <c r="D864" s="20"/>
      <c r="E864" s="25"/>
    </row>
    <row r="865" ht="20.1" customHeight="1" spans="1:5">
      <c r="A865" s="25" t="s">
        <v>667</v>
      </c>
      <c r="B865" s="18">
        <v>880</v>
      </c>
      <c r="C865" s="24"/>
      <c r="D865" s="20"/>
      <c r="E865" s="25"/>
    </row>
    <row r="866" ht="20.1" customHeight="1" spans="1:5">
      <c r="A866" s="25" t="s">
        <v>668</v>
      </c>
      <c r="B866" s="18"/>
      <c r="C866" s="24"/>
      <c r="D866" s="20"/>
      <c r="E866" s="25"/>
    </row>
    <row r="867" ht="20.1" customHeight="1" spans="1:5">
      <c r="A867" s="25" t="s">
        <v>669</v>
      </c>
      <c r="B867" s="18"/>
      <c r="C867" s="24">
        <v>25</v>
      </c>
      <c r="D867" s="20"/>
      <c r="E867" s="25"/>
    </row>
    <row r="868" ht="20.1" customHeight="1" spans="1:5">
      <c r="A868" s="25" t="s">
        <v>670</v>
      </c>
      <c r="B868" s="18">
        <v>50</v>
      </c>
      <c r="C868" s="24"/>
      <c r="D868" s="20"/>
      <c r="E868" s="25"/>
    </row>
    <row r="869" ht="20.1" customHeight="1" spans="1:5">
      <c r="A869" s="25" t="s">
        <v>671</v>
      </c>
      <c r="B869" s="18">
        <v>143</v>
      </c>
      <c r="C869" s="24">
        <v>96</v>
      </c>
      <c r="D869" s="20">
        <f>(C869/B869)*100</f>
        <v>67.1328671328671</v>
      </c>
      <c r="E869" s="25"/>
    </row>
    <row r="870" ht="20.1" customHeight="1" spans="1:5">
      <c r="A870" s="25" t="s">
        <v>672</v>
      </c>
      <c r="B870" s="18"/>
      <c r="C870" s="24"/>
      <c r="D870" s="20"/>
      <c r="E870" s="25"/>
    </row>
    <row r="871" ht="20.1" customHeight="1" spans="1:5">
      <c r="A871" s="25" t="s">
        <v>673</v>
      </c>
      <c r="B871" s="18"/>
      <c r="C871" s="24"/>
      <c r="D871" s="20"/>
      <c r="E871" s="25"/>
    </row>
    <row r="872" ht="20.1" customHeight="1" spans="1:5">
      <c r="A872" s="25" t="s">
        <v>674</v>
      </c>
      <c r="B872" s="18"/>
      <c r="C872" s="24"/>
      <c r="D872" s="20"/>
      <c r="E872" s="25"/>
    </row>
    <row r="873" ht="20.1" customHeight="1" spans="1:5">
      <c r="A873" s="25" t="s">
        <v>675</v>
      </c>
      <c r="B873" s="18"/>
      <c r="C873" s="24"/>
      <c r="D873" s="20"/>
      <c r="E873" s="25"/>
    </row>
    <row r="874" ht="20.1" customHeight="1" spans="1:5">
      <c r="A874" s="25" t="s">
        <v>676</v>
      </c>
      <c r="B874" s="18"/>
      <c r="C874" s="24"/>
      <c r="D874" s="20"/>
      <c r="E874" s="25"/>
    </row>
    <row r="875" ht="20.1" customHeight="1" spans="1:5">
      <c r="A875" s="25" t="s">
        <v>677</v>
      </c>
      <c r="B875" s="18">
        <v>130</v>
      </c>
      <c r="C875" s="24"/>
      <c r="D875" s="20"/>
      <c r="E875" s="25"/>
    </row>
    <row r="876" ht="20.1" customHeight="1" spans="1:5">
      <c r="A876" s="25" t="s">
        <v>678</v>
      </c>
      <c r="B876" s="18"/>
      <c r="C876" s="24"/>
      <c r="D876" s="20"/>
      <c r="E876" s="25"/>
    </row>
    <row r="877" ht="20.25" customHeight="1" spans="1:5">
      <c r="A877" s="25" t="s">
        <v>679</v>
      </c>
      <c r="B877" s="18"/>
      <c r="C877" s="24"/>
      <c r="D877" s="20"/>
      <c r="E877" s="25"/>
    </row>
    <row r="878" ht="20.1" customHeight="1" spans="1:5">
      <c r="A878" s="25" t="s">
        <v>680</v>
      </c>
      <c r="B878" s="18"/>
      <c r="C878" s="24"/>
      <c r="D878" s="20"/>
      <c r="E878" s="25"/>
    </row>
    <row r="879" ht="20.1" customHeight="1" spans="1:5">
      <c r="A879" s="25" t="s">
        <v>681</v>
      </c>
      <c r="B879" s="18"/>
      <c r="C879" s="24"/>
      <c r="D879" s="20"/>
      <c r="E879" s="25"/>
    </row>
    <row r="880" ht="20.1" customHeight="1" spans="1:5">
      <c r="A880" s="25" t="s">
        <v>682</v>
      </c>
      <c r="B880" s="18"/>
      <c r="C880" s="24"/>
      <c r="D880" s="20"/>
      <c r="E880" s="25"/>
    </row>
    <row r="881" ht="20.1" customHeight="1" spans="1:5">
      <c r="A881" s="25" t="s">
        <v>683</v>
      </c>
      <c r="B881" s="18"/>
      <c r="C881" s="24"/>
      <c r="D881" s="20"/>
      <c r="E881" s="25"/>
    </row>
    <row r="882" ht="20.1" customHeight="1" spans="1:5">
      <c r="A882" s="25" t="s">
        <v>684</v>
      </c>
      <c r="B882" s="18">
        <v>25</v>
      </c>
      <c r="C882" s="24">
        <v>12</v>
      </c>
      <c r="D882" s="20">
        <f>(C882/B882)*100</f>
        <v>48</v>
      </c>
      <c r="E882" s="25"/>
    </row>
    <row r="883" ht="20.1" customHeight="1" spans="1:5">
      <c r="A883" s="25" t="s">
        <v>685</v>
      </c>
      <c r="B883" s="18">
        <v>245</v>
      </c>
      <c r="C883" s="24">
        <v>93</v>
      </c>
      <c r="D883" s="20">
        <f>(C883/B883)*100</f>
        <v>37.9591836734694</v>
      </c>
      <c r="E883" s="25"/>
    </row>
    <row r="884" s="3" customFormat="1" ht="20.1" customHeight="1" spans="1:5">
      <c r="A884" s="22" t="s">
        <v>686</v>
      </c>
      <c r="B884" s="18">
        <f>SUM(B885:B911)</f>
        <v>12370</v>
      </c>
      <c r="C884" s="19">
        <f>SUM(C885:C910)</f>
        <v>697</v>
      </c>
      <c r="D884" s="20">
        <f>(C884/B884)*100</f>
        <v>5.63459983831851</v>
      </c>
      <c r="E884" s="22"/>
    </row>
    <row r="885" ht="20.1" customHeight="1" spans="1:5">
      <c r="A885" s="25" t="s">
        <v>619</v>
      </c>
      <c r="B885" s="18">
        <v>90</v>
      </c>
      <c r="C885" s="24">
        <v>48</v>
      </c>
      <c r="D885" s="20">
        <f>(C885/B885)*100</f>
        <v>53.3333333333333</v>
      </c>
      <c r="E885" s="25"/>
    </row>
    <row r="886" ht="20.1" customHeight="1" spans="1:5">
      <c r="A886" s="25" t="s">
        <v>620</v>
      </c>
      <c r="B886" s="18"/>
      <c r="C886" s="24"/>
      <c r="D886" s="20"/>
      <c r="E886" s="25"/>
    </row>
    <row r="887" ht="20.1" customHeight="1" spans="1:5">
      <c r="A887" s="25" t="s">
        <v>621</v>
      </c>
      <c r="B887" s="18">
        <v>16</v>
      </c>
      <c r="C887" s="24">
        <v>8</v>
      </c>
      <c r="D887" s="20">
        <f>(C887/B887)*100</f>
        <v>50</v>
      </c>
      <c r="E887" s="25"/>
    </row>
    <row r="888" ht="20.1" customHeight="1" spans="1:5">
      <c r="A888" s="25" t="s">
        <v>687</v>
      </c>
      <c r="B888" s="18">
        <v>289</v>
      </c>
      <c r="C888" s="24">
        <v>228</v>
      </c>
      <c r="D888" s="20">
        <f>(C888/B888)*100</f>
        <v>78.8927335640138</v>
      </c>
      <c r="E888" s="25"/>
    </row>
    <row r="889" ht="20.1" customHeight="1" spans="1:5">
      <c r="A889" s="25" t="s">
        <v>688</v>
      </c>
      <c r="B889" s="18">
        <v>3456</v>
      </c>
      <c r="C889" s="24">
        <v>4</v>
      </c>
      <c r="D889" s="20">
        <f>(C889/B889)*100</f>
        <v>0.115740740740741</v>
      </c>
      <c r="E889" s="25"/>
    </row>
    <row r="890" ht="20.1" customHeight="1" spans="1:5">
      <c r="A890" s="25" t="s">
        <v>689</v>
      </c>
      <c r="B890" s="18">
        <v>342</v>
      </c>
      <c r="C890" s="24">
        <v>287</v>
      </c>
      <c r="D890" s="20">
        <f>(C890/B890)*100</f>
        <v>83.9181286549708</v>
      </c>
      <c r="E890" s="25"/>
    </row>
    <row r="891" ht="20.1" customHeight="1" spans="1:5">
      <c r="A891" s="25" t="s">
        <v>690</v>
      </c>
      <c r="B891" s="18"/>
      <c r="C891" s="24"/>
      <c r="D891" s="20"/>
      <c r="E891" s="25"/>
    </row>
    <row r="892" ht="20.1" customHeight="1" spans="1:5">
      <c r="A892" s="25" t="s">
        <v>691</v>
      </c>
      <c r="B892" s="18">
        <v>10</v>
      </c>
      <c r="C892" s="24"/>
      <c r="D892" s="20"/>
      <c r="E892" s="25"/>
    </row>
    <row r="893" ht="20.1" customHeight="1" spans="1:5">
      <c r="A893" s="25" t="s">
        <v>692</v>
      </c>
      <c r="B893" s="18">
        <v>87</v>
      </c>
      <c r="C893" s="24">
        <v>66</v>
      </c>
      <c r="D893" s="20">
        <f>(C893/B893)*100</f>
        <v>75.8620689655172</v>
      </c>
      <c r="E893" s="25"/>
    </row>
    <row r="894" ht="20.1" customHeight="1" spans="1:5">
      <c r="A894" s="25" t="s">
        <v>693</v>
      </c>
      <c r="B894" s="18">
        <v>41</v>
      </c>
      <c r="C894" s="24">
        <v>32</v>
      </c>
      <c r="D894" s="20">
        <f>(C894/B894)*100</f>
        <v>78.0487804878049</v>
      </c>
      <c r="E894" s="25"/>
    </row>
    <row r="895" ht="20.1" customHeight="1" spans="1:5">
      <c r="A895" s="25" t="s">
        <v>694</v>
      </c>
      <c r="B895" s="18"/>
      <c r="C895" s="24"/>
      <c r="D895" s="20"/>
      <c r="E895" s="25"/>
    </row>
    <row r="896" ht="20.1" customHeight="1" spans="1:5">
      <c r="A896" s="25" t="s">
        <v>695</v>
      </c>
      <c r="B896" s="18"/>
      <c r="C896" s="24">
        <v>6</v>
      </c>
      <c r="D896" s="20"/>
      <c r="E896" s="25"/>
    </row>
    <row r="897" ht="20.1" customHeight="1" spans="1:5">
      <c r="A897" s="25" t="s">
        <v>696</v>
      </c>
      <c r="B897" s="18"/>
      <c r="C897" s="24"/>
      <c r="D897" s="20"/>
      <c r="E897" s="25"/>
    </row>
    <row r="898" ht="20.1" customHeight="1" spans="1:5">
      <c r="A898" s="25" t="s">
        <v>697</v>
      </c>
      <c r="B898" s="18">
        <v>245</v>
      </c>
      <c r="C898" s="24"/>
      <c r="D898" s="20"/>
      <c r="E898" s="25"/>
    </row>
    <row r="899" ht="20.1" customHeight="1" spans="1:5">
      <c r="A899" s="25" t="s">
        <v>698</v>
      </c>
      <c r="B899" s="18">
        <v>2293</v>
      </c>
      <c r="C899" s="24">
        <v>7</v>
      </c>
      <c r="D899" s="20">
        <f>(C899/B899)*100</f>
        <v>0.305276929786306</v>
      </c>
      <c r="E899" s="25"/>
    </row>
    <row r="900" ht="20.1" customHeight="1" spans="1:5">
      <c r="A900" s="25" t="s">
        <v>699</v>
      </c>
      <c r="B900" s="18">
        <v>4570</v>
      </c>
      <c r="C900" s="24"/>
      <c r="D900" s="20"/>
      <c r="E900" s="25"/>
    </row>
    <row r="901" ht="20.1" customHeight="1" spans="1:5">
      <c r="A901" s="25" t="s">
        <v>700</v>
      </c>
      <c r="B901" s="18"/>
      <c r="C901" s="24"/>
      <c r="D901" s="20"/>
      <c r="E901" s="25"/>
    </row>
    <row r="902" ht="20.1" customHeight="1" spans="1:5">
      <c r="A902" s="25" t="s">
        <v>701</v>
      </c>
      <c r="B902" s="18"/>
      <c r="C902" s="24"/>
      <c r="D902" s="20"/>
      <c r="E902" s="25"/>
    </row>
    <row r="903" ht="20.1" customHeight="1" spans="1:5">
      <c r="A903" s="25" t="s">
        <v>702</v>
      </c>
      <c r="B903" s="18"/>
      <c r="C903" s="24"/>
      <c r="D903" s="20"/>
      <c r="E903" s="25"/>
    </row>
    <row r="904" ht="20.1" customHeight="1" spans="1:5">
      <c r="A904" s="25" t="s">
        <v>703</v>
      </c>
      <c r="B904" s="18">
        <v>125</v>
      </c>
      <c r="C904" s="24"/>
      <c r="D904" s="20"/>
      <c r="E904" s="25"/>
    </row>
    <row r="905" ht="20.1" customHeight="1" spans="1:5">
      <c r="A905" s="25" t="s">
        <v>704</v>
      </c>
      <c r="B905" s="18"/>
      <c r="C905" s="24"/>
      <c r="D905" s="20"/>
      <c r="E905" s="25"/>
    </row>
    <row r="906" ht="20.1" customHeight="1" spans="1:5">
      <c r="A906" s="25" t="s">
        <v>705</v>
      </c>
      <c r="B906" s="18">
        <v>100</v>
      </c>
      <c r="C906" s="24"/>
      <c r="D906" s="20"/>
      <c r="E906" s="25"/>
    </row>
    <row r="907" ht="20.1" customHeight="1" spans="1:5">
      <c r="A907" s="25" t="s">
        <v>678</v>
      </c>
      <c r="B907" s="18"/>
      <c r="C907" s="24"/>
      <c r="D907" s="20"/>
      <c r="E907" s="25"/>
    </row>
    <row r="908" ht="20.1" customHeight="1" spans="1:5">
      <c r="A908" s="25" t="s">
        <v>706</v>
      </c>
      <c r="B908" s="18"/>
      <c r="C908" s="24"/>
      <c r="D908" s="20"/>
      <c r="E908" s="25"/>
    </row>
    <row r="909" ht="20.1" customHeight="1" spans="1:5">
      <c r="A909" s="25" t="s">
        <v>707</v>
      </c>
      <c r="B909" s="18">
        <v>691</v>
      </c>
      <c r="C909" s="24"/>
      <c r="D909" s="20"/>
      <c r="E909" s="25"/>
    </row>
    <row r="910" ht="20.1" customHeight="1" spans="1:5">
      <c r="A910" s="25" t="s">
        <v>708</v>
      </c>
      <c r="B910" s="18">
        <v>15</v>
      </c>
      <c r="C910" s="24">
        <v>11</v>
      </c>
      <c r="D910" s="20">
        <f>(C910/B910)*100</f>
        <v>73.3333333333333</v>
      </c>
      <c r="E910" s="25"/>
    </row>
    <row r="911" s="3" customFormat="1" ht="20.1" customHeight="1" spans="1:5">
      <c r="A911" s="22" t="s">
        <v>709</v>
      </c>
      <c r="B911" s="18"/>
      <c r="C911" s="19"/>
      <c r="D911" s="20"/>
      <c r="E911" s="22"/>
    </row>
    <row r="912" ht="20.1" customHeight="1" spans="1:5">
      <c r="A912" s="25" t="s">
        <v>619</v>
      </c>
      <c r="B912" s="18"/>
      <c r="C912" s="24"/>
      <c r="D912" s="20"/>
      <c r="E912" s="25"/>
    </row>
    <row r="913" ht="20.1" customHeight="1" spans="1:5">
      <c r="A913" s="25" t="s">
        <v>620</v>
      </c>
      <c r="B913" s="18"/>
      <c r="C913" s="24"/>
      <c r="D913" s="20"/>
      <c r="E913" s="25"/>
    </row>
    <row r="914" ht="20.1" customHeight="1" spans="1:5">
      <c r="A914" s="25" t="s">
        <v>621</v>
      </c>
      <c r="B914" s="18"/>
      <c r="C914" s="24"/>
      <c r="D914" s="20"/>
      <c r="E914" s="25"/>
    </row>
    <row r="915" ht="20.1" customHeight="1" spans="1:5">
      <c r="A915" s="25" t="s">
        <v>710</v>
      </c>
      <c r="B915" s="18"/>
      <c r="C915" s="24"/>
      <c r="D915" s="20"/>
      <c r="E915" s="25"/>
    </row>
    <row r="916" ht="20.1" customHeight="1" spans="1:5">
      <c r="A916" s="25" t="s">
        <v>711</v>
      </c>
      <c r="B916" s="18"/>
      <c r="C916" s="24"/>
      <c r="D916" s="20"/>
      <c r="E916" s="25"/>
    </row>
    <row r="917" ht="20.1" customHeight="1" spans="1:5">
      <c r="A917" s="25" t="s">
        <v>712</v>
      </c>
      <c r="B917" s="18"/>
      <c r="C917" s="24"/>
      <c r="D917" s="20"/>
      <c r="E917" s="25"/>
    </row>
    <row r="918" ht="20.1" customHeight="1" spans="1:5">
      <c r="A918" s="25" t="s">
        <v>713</v>
      </c>
      <c r="B918" s="18"/>
      <c r="C918" s="24"/>
      <c r="D918" s="20"/>
      <c r="E918" s="25"/>
    </row>
    <row r="919" ht="20.1" customHeight="1" spans="1:5">
      <c r="A919" s="25" t="s">
        <v>714</v>
      </c>
      <c r="B919" s="18"/>
      <c r="C919" s="24"/>
      <c r="D919" s="20"/>
      <c r="E919" s="25"/>
    </row>
    <row r="920" ht="20.1" customHeight="1" spans="1:5">
      <c r="A920" s="25" t="s">
        <v>715</v>
      </c>
      <c r="B920" s="18"/>
      <c r="C920" s="24"/>
      <c r="D920" s="20"/>
      <c r="E920" s="25"/>
    </row>
    <row r="921" ht="20.1" customHeight="1" spans="1:5">
      <c r="A921" s="25" t="s">
        <v>716</v>
      </c>
      <c r="B921" s="18"/>
      <c r="C921" s="24"/>
      <c r="D921" s="20"/>
      <c r="E921" s="25"/>
    </row>
    <row r="922" s="3" customFormat="1" ht="20.1" customHeight="1" spans="1:5">
      <c r="A922" s="22" t="s">
        <v>717</v>
      </c>
      <c r="B922" s="18">
        <f>SUM(B923:B932)</f>
        <v>14437</v>
      </c>
      <c r="C922" s="19">
        <f>SUM(C923:C932)</f>
        <v>3545</v>
      </c>
      <c r="D922" s="20">
        <f>(C922/B922)*100</f>
        <v>24.5549629424396</v>
      </c>
      <c r="E922" s="22"/>
    </row>
    <row r="923" ht="20.1" customHeight="1" spans="1:5">
      <c r="A923" s="25" t="s">
        <v>619</v>
      </c>
      <c r="B923" s="18">
        <v>581</v>
      </c>
      <c r="C923" s="24">
        <v>63</v>
      </c>
      <c r="D923" s="20">
        <f>(C923/B923)*100</f>
        <v>10.8433734939759</v>
      </c>
      <c r="E923" s="25"/>
    </row>
    <row r="924" ht="20.1" customHeight="1" spans="1:5">
      <c r="A924" s="25" t="s">
        <v>620</v>
      </c>
      <c r="B924" s="18">
        <v>5</v>
      </c>
      <c r="C924" s="24"/>
      <c r="D924" s="20"/>
      <c r="E924" s="25"/>
    </row>
    <row r="925" ht="20.1" customHeight="1" spans="1:5">
      <c r="A925" s="25" t="s">
        <v>621</v>
      </c>
      <c r="B925" s="18">
        <v>19</v>
      </c>
      <c r="C925" s="24">
        <v>12</v>
      </c>
      <c r="D925" s="20">
        <f>(C925/B925)*100</f>
        <v>63.1578947368421</v>
      </c>
      <c r="E925" s="25"/>
    </row>
    <row r="926" ht="20.1" customHeight="1" spans="1:5">
      <c r="A926" s="25" t="s">
        <v>718</v>
      </c>
      <c r="B926" s="18">
        <v>7230</v>
      </c>
      <c r="C926" s="24">
        <v>1300</v>
      </c>
      <c r="D926" s="20">
        <f>(C926/B926)*100</f>
        <v>17.9806362378976</v>
      </c>
      <c r="E926" s="25"/>
    </row>
    <row r="927" ht="20.1" customHeight="1" spans="1:5">
      <c r="A927" s="25" t="s">
        <v>719</v>
      </c>
      <c r="B927" s="18">
        <v>5912</v>
      </c>
      <c r="C927" s="24">
        <v>1520</v>
      </c>
      <c r="D927" s="20">
        <f>(C927/B927)*100</f>
        <v>25.7104194857916</v>
      </c>
      <c r="E927" s="25"/>
    </row>
    <row r="928" ht="20.1" customHeight="1" spans="1:5">
      <c r="A928" s="25" t="s">
        <v>720</v>
      </c>
      <c r="B928" s="18">
        <v>330</v>
      </c>
      <c r="C928" s="24"/>
      <c r="D928" s="20"/>
      <c r="E928" s="25"/>
    </row>
    <row r="929" ht="20.1" customHeight="1" spans="1:5">
      <c r="A929" s="25" t="s">
        <v>721</v>
      </c>
      <c r="B929" s="18"/>
      <c r="C929" s="24"/>
      <c r="D929" s="20"/>
      <c r="E929" s="25"/>
    </row>
    <row r="930" ht="20.1" customHeight="1" spans="1:5">
      <c r="A930" s="25" t="s">
        <v>722</v>
      </c>
      <c r="B930" s="18"/>
      <c r="C930" s="24"/>
      <c r="D930" s="20"/>
      <c r="E930" s="25"/>
    </row>
    <row r="931" ht="20.1" customHeight="1" spans="1:5">
      <c r="A931" s="25" t="s">
        <v>723</v>
      </c>
      <c r="B931" s="18"/>
      <c r="C931" s="24"/>
      <c r="D931" s="20"/>
      <c r="E931" s="25"/>
    </row>
    <row r="932" ht="20.1" customHeight="1" spans="1:5">
      <c r="A932" s="25" t="s">
        <v>724</v>
      </c>
      <c r="B932" s="18">
        <v>360</v>
      </c>
      <c r="C932" s="24">
        <v>650</v>
      </c>
      <c r="D932" s="20">
        <f>(C932/B932)*100</f>
        <v>180.555555555556</v>
      </c>
      <c r="E932" s="25"/>
    </row>
    <row r="933" s="3" customFormat="1" ht="20.1" customHeight="1" spans="1:5">
      <c r="A933" s="22" t="s">
        <v>725</v>
      </c>
      <c r="B933" s="18">
        <f>SUM(B934:B938)</f>
        <v>3188</v>
      </c>
      <c r="C933" s="19">
        <f>SUM(C934:C938)</f>
        <v>11</v>
      </c>
      <c r="D933" s="20">
        <f>(C933/B933)*100</f>
        <v>0.34504391468005</v>
      </c>
      <c r="E933" s="22"/>
    </row>
    <row r="934" ht="20.1" customHeight="1" spans="1:5">
      <c r="A934" s="25" t="s">
        <v>726</v>
      </c>
      <c r="B934" s="18"/>
      <c r="C934" s="24"/>
      <c r="D934" s="20"/>
      <c r="E934" s="25"/>
    </row>
    <row r="935" ht="20.1" customHeight="1" spans="1:5">
      <c r="A935" s="25" t="s">
        <v>727</v>
      </c>
      <c r="B935" s="18">
        <v>2226</v>
      </c>
      <c r="C935" s="24"/>
      <c r="D935" s="20"/>
      <c r="E935" s="25"/>
    </row>
    <row r="936" ht="20.1" customHeight="1" spans="1:5">
      <c r="A936" s="25" t="s">
        <v>728</v>
      </c>
      <c r="B936" s="18">
        <v>952</v>
      </c>
      <c r="C936" s="24"/>
      <c r="D936" s="20"/>
      <c r="E936" s="25"/>
    </row>
    <row r="937" ht="20.1" customHeight="1" spans="1:5">
      <c r="A937" s="25" t="s">
        <v>729</v>
      </c>
      <c r="B937" s="18"/>
      <c r="C937" s="24"/>
      <c r="D937" s="20"/>
      <c r="E937" s="25"/>
    </row>
    <row r="938" ht="20.1" customHeight="1" spans="1:5">
      <c r="A938" s="25" t="s">
        <v>730</v>
      </c>
      <c r="B938" s="18">
        <v>10</v>
      </c>
      <c r="C938" s="24">
        <v>11</v>
      </c>
      <c r="D938" s="20">
        <f>(C938/B938)*100</f>
        <v>110</v>
      </c>
      <c r="E938" s="25"/>
    </row>
    <row r="939" s="3" customFormat="1" ht="20.1" customHeight="1" spans="1:5">
      <c r="A939" s="22" t="s">
        <v>731</v>
      </c>
      <c r="B939" s="18">
        <f>SUM(B940:B945)</f>
        <v>2913</v>
      </c>
      <c r="C939" s="19">
        <f>SUM(C940:C945)</f>
        <v>2023</v>
      </c>
      <c r="D939" s="20">
        <f>(C939/B939)*100</f>
        <v>69.4473051836595</v>
      </c>
      <c r="E939" s="22"/>
    </row>
    <row r="940" ht="20.1" customHeight="1" spans="1:5">
      <c r="A940" s="25" t="s">
        <v>732</v>
      </c>
      <c r="B940" s="18">
        <v>796</v>
      </c>
      <c r="C940" s="24">
        <v>315</v>
      </c>
      <c r="D940" s="20">
        <f>(C940/B940)*100</f>
        <v>39.572864321608</v>
      </c>
      <c r="E940" s="25"/>
    </row>
    <row r="941" ht="20.1" customHeight="1" spans="1:5">
      <c r="A941" s="25" t="s">
        <v>733</v>
      </c>
      <c r="B941" s="18"/>
      <c r="C941" s="24"/>
      <c r="D941" s="20"/>
      <c r="E941" s="25"/>
    </row>
    <row r="942" ht="20.1" customHeight="1" spans="1:5">
      <c r="A942" s="25" t="s">
        <v>734</v>
      </c>
      <c r="B942" s="18">
        <v>1846</v>
      </c>
      <c r="C942" s="24">
        <v>1708</v>
      </c>
      <c r="D942" s="20">
        <f>(C942/B942)*100</f>
        <v>92.5243770314193</v>
      </c>
      <c r="E942" s="25"/>
    </row>
    <row r="943" ht="20.1" customHeight="1" spans="1:5">
      <c r="A943" s="25" t="s">
        <v>735</v>
      </c>
      <c r="B943" s="18"/>
      <c r="C943" s="24"/>
      <c r="D943" s="20"/>
      <c r="E943" s="25"/>
    </row>
    <row r="944" ht="20.1" customHeight="1" spans="1:5">
      <c r="A944" s="25" t="s">
        <v>736</v>
      </c>
      <c r="B944" s="18"/>
      <c r="C944" s="24"/>
      <c r="D944" s="20"/>
      <c r="E944" s="25"/>
    </row>
    <row r="945" ht="20.1" customHeight="1" spans="1:5">
      <c r="A945" s="25" t="s">
        <v>737</v>
      </c>
      <c r="B945" s="18">
        <v>271</v>
      </c>
      <c r="C945" s="24"/>
      <c r="D945" s="20">
        <f>(C945/B945)*100</f>
        <v>0</v>
      </c>
      <c r="E945" s="25"/>
    </row>
    <row r="946" s="3" customFormat="1" ht="20.1" customHeight="1" spans="1:5">
      <c r="A946" s="22" t="s">
        <v>738</v>
      </c>
      <c r="B946" s="18">
        <f>SUM(B947:B952)</f>
        <v>92</v>
      </c>
      <c r="C946" s="19">
        <f>SUM(C947:C952)</f>
        <v>6</v>
      </c>
      <c r="D946" s="20">
        <f>(C946/B946)*100</f>
        <v>6.52173913043478</v>
      </c>
      <c r="E946" s="22"/>
    </row>
    <row r="947" ht="20.1" customHeight="1" spans="1:5">
      <c r="A947" s="25" t="s">
        <v>739</v>
      </c>
      <c r="B947" s="18"/>
      <c r="C947" s="24"/>
      <c r="D947" s="20"/>
      <c r="E947" s="25"/>
    </row>
    <row r="948" ht="20.1" customHeight="1" spans="1:5">
      <c r="A948" s="25" t="s">
        <v>740</v>
      </c>
      <c r="B948" s="18"/>
      <c r="C948" s="24"/>
      <c r="D948" s="20"/>
      <c r="E948" s="25"/>
    </row>
    <row r="949" ht="20.1" customHeight="1" spans="1:5">
      <c r="A949" s="25" t="s">
        <v>741</v>
      </c>
      <c r="B949" s="18">
        <v>46</v>
      </c>
      <c r="C949" s="24"/>
      <c r="D949" s="20"/>
      <c r="E949" s="25"/>
    </row>
    <row r="950" ht="20.1" customHeight="1" spans="1:5">
      <c r="A950" s="25" t="s">
        <v>742</v>
      </c>
      <c r="B950" s="18">
        <v>46</v>
      </c>
      <c r="C950" s="24"/>
      <c r="D950" s="20"/>
      <c r="E950" s="25"/>
    </row>
    <row r="951" ht="20.1" customHeight="1" spans="1:5">
      <c r="A951" s="25" t="s">
        <v>743</v>
      </c>
      <c r="B951" s="18"/>
      <c r="C951" s="24"/>
      <c r="D951" s="20"/>
      <c r="E951" s="25"/>
    </row>
    <row r="952" ht="20.1" customHeight="1" spans="1:5">
      <c r="A952" s="25" t="s">
        <v>744</v>
      </c>
      <c r="B952" s="18"/>
      <c r="C952" s="24">
        <v>6</v>
      </c>
      <c r="D952" s="20"/>
      <c r="E952" s="25"/>
    </row>
    <row r="953" s="3" customFormat="1" ht="20.1" customHeight="1" spans="1:5">
      <c r="A953" s="22" t="s">
        <v>745</v>
      </c>
      <c r="B953" s="35"/>
      <c r="C953" s="19"/>
      <c r="D953" s="20"/>
      <c r="E953" s="22"/>
    </row>
    <row r="954" ht="20.1" customHeight="1" spans="1:5">
      <c r="A954" s="25" t="s">
        <v>746</v>
      </c>
      <c r="B954" s="28"/>
      <c r="C954" s="24"/>
      <c r="D954" s="20"/>
      <c r="E954" s="25"/>
    </row>
    <row r="955" ht="20.1" customHeight="1" spans="1:5">
      <c r="A955" s="25" t="s">
        <v>747</v>
      </c>
      <c r="B955" s="28"/>
      <c r="C955" s="24"/>
      <c r="D955" s="20"/>
      <c r="E955" s="25"/>
    </row>
    <row r="956" ht="20.1" customHeight="1" spans="1:5">
      <c r="A956" s="25" t="s">
        <v>748</v>
      </c>
      <c r="B956" s="28"/>
      <c r="C956" s="24"/>
      <c r="D956" s="20"/>
      <c r="E956" s="25"/>
    </row>
    <row r="957" s="3" customFormat="1" ht="20.1" customHeight="1" spans="1:5">
      <c r="A957" s="22" t="s">
        <v>749</v>
      </c>
      <c r="B957" s="35">
        <v>290</v>
      </c>
      <c r="C957" s="19">
        <f>SUM(C958:C959)</f>
        <v>1484</v>
      </c>
      <c r="D957" s="20">
        <f>(C957/B957)*100</f>
        <v>511.724137931034</v>
      </c>
      <c r="E957" s="22"/>
    </row>
    <row r="958" ht="20.1" customHeight="1" spans="1:5">
      <c r="A958" s="25" t="s">
        <v>750</v>
      </c>
      <c r="B958" s="28"/>
      <c r="C958" s="24"/>
      <c r="D958" s="20"/>
      <c r="E958" s="25"/>
    </row>
    <row r="959" ht="20.1" customHeight="1" spans="1:5">
      <c r="A959" s="25" t="s">
        <v>751</v>
      </c>
      <c r="B959" s="28">
        <v>290</v>
      </c>
      <c r="C959" s="24">
        <v>1484</v>
      </c>
      <c r="D959" s="20">
        <f>(C959/B959)*100</f>
        <v>511.724137931034</v>
      </c>
      <c r="E959" s="25"/>
    </row>
    <row r="960" s="3" customFormat="1" ht="20.1" customHeight="1" spans="1:5">
      <c r="A960" s="22" t="s">
        <v>752</v>
      </c>
      <c r="B960" s="18">
        <f>B961+B991+B1001+B1011+B1016+B1023+B1028</f>
        <v>1613</v>
      </c>
      <c r="C960" s="19">
        <f>C961+C984+C1004+C1009+C1021</f>
        <v>566</v>
      </c>
      <c r="D960" s="20">
        <f>(C960/B960)*100</f>
        <v>35.0898946063236</v>
      </c>
      <c r="E960" s="22"/>
    </row>
    <row r="961" s="3" customFormat="1" ht="20.1" customHeight="1" spans="1:5">
      <c r="A961" s="22" t="s">
        <v>753</v>
      </c>
      <c r="B961" s="18">
        <f>SUM(B962:B990)</f>
        <v>1613</v>
      </c>
      <c r="C961" s="19">
        <f>SUM(C962:C983)</f>
        <v>533</v>
      </c>
      <c r="D961" s="20">
        <f>(C961/B961)*100</f>
        <v>33.0440173589585</v>
      </c>
      <c r="E961" s="22"/>
    </row>
    <row r="962" ht="20.1" customHeight="1" spans="1:5">
      <c r="A962" s="25" t="s">
        <v>619</v>
      </c>
      <c r="B962" s="18">
        <v>359</v>
      </c>
      <c r="C962" s="24">
        <v>111</v>
      </c>
      <c r="D962" s="20">
        <f>(C962/B962)*100</f>
        <v>30.9192200557103</v>
      </c>
      <c r="E962" s="25"/>
    </row>
    <row r="963" ht="20.1" customHeight="1" spans="1:5">
      <c r="A963" s="25" t="s">
        <v>620</v>
      </c>
      <c r="B963" s="18"/>
      <c r="C963" s="24"/>
      <c r="D963" s="20"/>
      <c r="E963" s="25"/>
    </row>
    <row r="964" ht="20.1" customHeight="1" spans="1:5">
      <c r="A964" s="25" t="s">
        <v>621</v>
      </c>
      <c r="B964" s="18">
        <v>8</v>
      </c>
      <c r="C964" s="24">
        <v>9</v>
      </c>
      <c r="D964" s="20">
        <f>(C964/B964)*100</f>
        <v>112.5</v>
      </c>
      <c r="E964" s="25"/>
    </row>
    <row r="965" ht="20.1" customHeight="1" spans="1:5">
      <c r="A965" s="25" t="s">
        <v>754</v>
      </c>
      <c r="B965" s="18">
        <v>930</v>
      </c>
      <c r="C965" s="24"/>
      <c r="D965" s="20"/>
      <c r="E965" s="25"/>
    </row>
    <row r="966" ht="20.1" customHeight="1" spans="1:5">
      <c r="A966" s="25" t="s">
        <v>755</v>
      </c>
      <c r="B966" s="18">
        <v>246</v>
      </c>
      <c r="C966" s="24">
        <v>100</v>
      </c>
      <c r="D966" s="20">
        <f>(C966/B966)*100</f>
        <v>40.650406504065</v>
      </c>
      <c r="E966" s="25"/>
    </row>
    <row r="967" ht="20.1" customHeight="1" spans="1:5">
      <c r="A967" s="25" t="s">
        <v>756</v>
      </c>
      <c r="B967" s="18"/>
      <c r="C967" s="24"/>
      <c r="D967" s="20"/>
      <c r="E967" s="25"/>
    </row>
    <row r="968" ht="20.1" customHeight="1" spans="1:5">
      <c r="A968" s="25" t="s">
        <v>757</v>
      </c>
      <c r="B968" s="18"/>
      <c r="C968" s="24"/>
      <c r="D968" s="20"/>
      <c r="E968" s="25"/>
    </row>
    <row r="969" ht="20.1" customHeight="1" spans="1:5">
      <c r="A969" s="25" t="s">
        <v>758</v>
      </c>
      <c r="B969" s="18"/>
      <c r="C969" s="24"/>
      <c r="D969" s="20"/>
      <c r="E969" s="25"/>
    </row>
    <row r="970" ht="20.1" customHeight="1" spans="1:5">
      <c r="A970" s="25" t="s">
        <v>759</v>
      </c>
      <c r="B970" s="18">
        <v>33</v>
      </c>
      <c r="C970" s="24">
        <v>185</v>
      </c>
      <c r="D970" s="20">
        <f>(C970/B970)*100</f>
        <v>560.606060606061</v>
      </c>
      <c r="E970" s="25"/>
    </row>
    <row r="971" ht="20.1" customHeight="1" spans="1:5">
      <c r="A971" s="25" t="s">
        <v>760</v>
      </c>
      <c r="B971" s="18"/>
      <c r="C971" s="24"/>
      <c r="D971" s="20"/>
      <c r="E971" s="25"/>
    </row>
    <row r="972" ht="20.1" customHeight="1" spans="1:5">
      <c r="A972" s="25" t="s">
        <v>761</v>
      </c>
      <c r="B972" s="18"/>
      <c r="C972" s="24"/>
      <c r="D972" s="20"/>
      <c r="E972" s="25"/>
    </row>
    <row r="973" ht="20.1" customHeight="1" spans="1:5">
      <c r="A973" s="25" t="s">
        <v>762</v>
      </c>
      <c r="B973" s="18"/>
      <c r="C973" s="24"/>
      <c r="D973" s="20"/>
      <c r="E973" s="25"/>
    </row>
    <row r="974" ht="20.1" customHeight="1" spans="1:5">
      <c r="A974" s="25" t="s">
        <v>763</v>
      </c>
      <c r="B974" s="28"/>
      <c r="C974" s="24"/>
      <c r="D974" s="20"/>
      <c r="E974" s="25"/>
    </row>
    <row r="975" ht="20.1" customHeight="1" spans="1:5">
      <c r="A975" s="25" t="s">
        <v>764</v>
      </c>
      <c r="B975" s="28"/>
      <c r="C975" s="24"/>
      <c r="D975" s="20"/>
      <c r="E975" s="25"/>
    </row>
    <row r="976" ht="20.1" customHeight="1" spans="1:5">
      <c r="A976" s="25" t="s">
        <v>765</v>
      </c>
      <c r="B976" s="28"/>
      <c r="C976" s="24"/>
      <c r="D976" s="20"/>
      <c r="E976" s="25"/>
    </row>
    <row r="977" ht="20.1" customHeight="1" spans="1:5">
      <c r="A977" s="25" t="s">
        <v>766</v>
      </c>
      <c r="B977" s="28"/>
      <c r="C977" s="24"/>
      <c r="D977" s="20"/>
      <c r="E977" s="25"/>
    </row>
    <row r="978" ht="20.1" customHeight="1" spans="1:5">
      <c r="A978" s="25" t="s">
        <v>767</v>
      </c>
      <c r="B978" s="28">
        <v>18</v>
      </c>
      <c r="C978" s="24">
        <v>108</v>
      </c>
      <c r="D978" s="20">
        <f>(C978/B978)*100</f>
        <v>600</v>
      </c>
      <c r="E978" s="25"/>
    </row>
    <row r="979" ht="18.75" customHeight="1" spans="1:5">
      <c r="A979" s="25" t="s">
        <v>768</v>
      </c>
      <c r="B979" s="28"/>
      <c r="C979" s="24"/>
      <c r="D979" s="20"/>
      <c r="E979" s="25"/>
    </row>
    <row r="980" ht="20.1" customHeight="1" spans="1:5">
      <c r="A980" s="25" t="s">
        <v>769</v>
      </c>
      <c r="B980" s="28"/>
      <c r="C980" s="24"/>
      <c r="D980" s="20"/>
      <c r="E980" s="25"/>
    </row>
    <row r="981" ht="20.1" customHeight="1" spans="1:5">
      <c r="A981" s="25" t="s">
        <v>770</v>
      </c>
      <c r="B981" s="28"/>
      <c r="C981" s="24"/>
      <c r="D981" s="20"/>
      <c r="E981" s="25"/>
    </row>
    <row r="982" ht="20.1" customHeight="1" spans="1:5">
      <c r="A982" s="25" t="s">
        <v>771</v>
      </c>
      <c r="B982" s="28"/>
      <c r="C982" s="24"/>
      <c r="D982" s="20"/>
      <c r="E982" s="25"/>
    </row>
    <row r="983" ht="20.1" customHeight="1" spans="1:5">
      <c r="A983" s="25" t="s">
        <v>772</v>
      </c>
      <c r="B983" s="28">
        <v>19</v>
      </c>
      <c r="C983" s="24">
        <v>20</v>
      </c>
      <c r="D983" s="20">
        <f>(C983/B983)*100</f>
        <v>105.263157894737</v>
      </c>
      <c r="E983" s="25"/>
    </row>
    <row r="984" s="3" customFormat="1" ht="20.1" customHeight="1" spans="1:5">
      <c r="A984" s="22" t="s">
        <v>773</v>
      </c>
      <c r="B984" s="35"/>
      <c r="C984" s="19"/>
      <c r="D984" s="20"/>
      <c r="E984" s="22"/>
    </row>
    <row r="985" ht="20.1" customHeight="1" spans="1:5">
      <c r="A985" s="25" t="s">
        <v>619</v>
      </c>
      <c r="B985" s="28"/>
      <c r="C985" s="24"/>
      <c r="D985" s="20"/>
      <c r="E985" s="25"/>
    </row>
    <row r="986" ht="20.1" customHeight="1" spans="1:5">
      <c r="A986" s="25" t="s">
        <v>620</v>
      </c>
      <c r="B986" s="28"/>
      <c r="C986" s="24"/>
      <c r="D986" s="20"/>
      <c r="E986" s="25"/>
    </row>
    <row r="987" ht="20.1" customHeight="1" spans="1:5">
      <c r="A987" s="25" t="s">
        <v>621</v>
      </c>
      <c r="B987" s="28"/>
      <c r="C987" s="24"/>
      <c r="D987" s="20"/>
      <c r="E987" s="25"/>
    </row>
    <row r="988" ht="20.1" customHeight="1" spans="1:5">
      <c r="A988" s="25" t="s">
        <v>774</v>
      </c>
      <c r="B988" s="28"/>
      <c r="C988" s="24"/>
      <c r="D988" s="20"/>
      <c r="E988" s="25"/>
    </row>
    <row r="989" ht="20.1" customHeight="1" spans="1:5">
      <c r="A989" s="25" t="s">
        <v>775</v>
      </c>
      <c r="B989" s="28"/>
      <c r="C989" s="24"/>
      <c r="D989" s="20"/>
      <c r="E989" s="25"/>
    </row>
    <row r="990" ht="20.1" customHeight="1" spans="1:5">
      <c r="A990" s="25" t="s">
        <v>776</v>
      </c>
      <c r="B990" s="28"/>
      <c r="C990" s="24"/>
      <c r="D990" s="20"/>
      <c r="E990" s="25"/>
    </row>
    <row r="991" ht="20.1" customHeight="1" spans="1:5">
      <c r="A991" s="25" t="s">
        <v>777</v>
      </c>
      <c r="B991" s="28"/>
      <c r="C991" s="24"/>
      <c r="D991" s="20"/>
      <c r="E991" s="25"/>
    </row>
    <row r="992" ht="20.1" customHeight="1" spans="1:5">
      <c r="A992" s="25" t="s">
        <v>778</v>
      </c>
      <c r="B992" s="28"/>
      <c r="C992" s="24"/>
      <c r="D992" s="20"/>
      <c r="E992" s="25"/>
    </row>
    <row r="993" ht="20.1" customHeight="1" spans="1:5">
      <c r="A993" s="25" t="s">
        <v>779</v>
      </c>
      <c r="B993" s="28"/>
      <c r="C993" s="24"/>
      <c r="D993" s="20"/>
      <c r="E993" s="25"/>
    </row>
    <row r="994" ht="20.1" customHeight="1" spans="1:5">
      <c r="A994" s="25" t="s">
        <v>780</v>
      </c>
      <c r="B994" s="28"/>
      <c r="C994" s="24"/>
      <c r="D994" s="20"/>
      <c r="E994" s="25"/>
    </row>
    <row r="995" ht="20.1" customHeight="1" spans="1:5">
      <c r="A995" s="25" t="s">
        <v>619</v>
      </c>
      <c r="B995" s="28"/>
      <c r="C995" s="24"/>
      <c r="D995" s="20"/>
      <c r="E995" s="25"/>
    </row>
    <row r="996" ht="20.1" customHeight="1" spans="1:5">
      <c r="A996" s="25" t="s">
        <v>620</v>
      </c>
      <c r="B996" s="28"/>
      <c r="C996" s="24"/>
      <c r="D996" s="20"/>
      <c r="E996" s="25"/>
    </row>
    <row r="997" ht="20.1" customHeight="1" spans="1:5">
      <c r="A997" s="25" t="s">
        <v>621</v>
      </c>
      <c r="B997" s="28"/>
      <c r="C997" s="24"/>
      <c r="D997" s="20"/>
      <c r="E997" s="25"/>
    </row>
    <row r="998" ht="20.1" customHeight="1" spans="1:5">
      <c r="A998" s="25" t="s">
        <v>781</v>
      </c>
      <c r="B998" s="28"/>
      <c r="C998" s="24"/>
      <c r="D998" s="20"/>
      <c r="E998" s="25"/>
    </row>
    <row r="999" ht="20.1" customHeight="1" spans="1:5">
      <c r="A999" s="25" t="s">
        <v>782</v>
      </c>
      <c r="B999" s="28"/>
      <c r="C999" s="24"/>
      <c r="D999" s="20"/>
      <c r="E999" s="25"/>
    </row>
    <row r="1000" ht="20.1" customHeight="1" spans="1:5">
      <c r="A1000" s="25" t="s">
        <v>783</v>
      </c>
      <c r="B1000" s="28"/>
      <c r="C1000" s="24"/>
      <c r="D1000" s="20"/>
      <c r="E1000" s="25"/>
    </row>
    <row r="1001" ht="20.1" customHeight="1" spans="1:5">
      <c r="A1001" s="25" t="s">
        <v>784</v>
      </c>
      <c r="B1001" s="28"/>
      <c r="C1001" s="24"/>
      <c r="D1001" s="20"/>
      <c r="E1001" s="25"/>
    </row>
    <row r="1002" ht="20.1" customHeight="1" spans="1:5">
      <c r="A1002" s="25" t="s">
        <v>785</v>
      </c>
      <c r="B1002" s="28"/>
      <c r="C1002" s="24"/>
      <c r="D1002" s="20"/>
      <c r="E1002" s="25"/>
    </row>
    <row r="1003" ht="20.1" customHeight="1" spans="1:5">
      <c r="A1003" s="25" t="s">
        <v>786</v>
      </c>
      <c r="B1003" s="28"/>
      <c r="C1003" s="24"/>
      <c r="D1003" s="20"/>
      <c r="E1003" s="25"/>
    </row>
    <row r="1004" s="3" customFormat="1" ht="20.1" customHeight="1" spans="1:5">
      <c r="A1004" s="22" t="s">
        <v>787</v>
      </c>
      <c r="B1004" s="18">
        <f>SUM(B1005:B1008)</f>
        <v>332</v>
      </c>
      <c r="C1004" s="19">
        <f>SUM(C1005:C1008)</f>
        <v>33</v>
      </c>
      <c r="D1004" s="20">
        <f>(C1004/B1004)*100</f>
        <v>9.93975903614458</v>
      </c>
      <c r="E1004" s="22"/>
    </row>
    <row r="1005" ht="20.1" customHeight="1" spans="1:5">
      <c r="A1005" s="25" t="s">
        <v>788</v>
      </c>
      <c r="B1005" s="18">
        <v>79</v>
      </c>
      <c r="C1005" s="24"/>
      <c r="D1005" s="20"/>
      <c r="E1005" s="25"/>
    </row>
    <row r="1006" ht="20.1" customHeight="1" spans="1:5">
      <c r="A1006" s="25" t="s">
        <v>789</v>
      </c>
      <c r="B1006" s="18">
        <v>6</v>
      </c>
      <c r="C1006" s="24"/>
      <c r="D1006" s="20"/>
      <c r="E1006" s="25"/>
    </row>
    <row r="1007" ht="20.1" customHeight="1" spans="1:5">
      <c r="A1007" s="25" t="s">
        <v>790</v>
      </c>
      <c r="B1007" s="18">
        <v>247</v>
      </c>
      <c r="C1007" s="24"/>
      <c r="D1007" s="20"/>
      <c r="E1007" s="25"/>
    </row>
    <row r="1008" ht="20.1" customHeight="1" spans="1:5">
      <c r="A1008" s="25" t="s">
        <v>791</v>
      </c>
      <c r="B1008" s="28"/>
      <c r="C1008" s="24">
        <v>33</v>
      </c>
      <c r="D1008" s="20"/>
      <c r="E1008" s="25"/>
    </row>
    <row r="1009" s="3" customFormat="1" ht="20.1" customHeight="1" spans="1:5">
      <c r="A1009" s="22" t="s">
        <v>792</v>
      </c>
      <c r="B1009" s="35"/>
      <c r="C1009" s="19"/>
      <c r="D1009" s="20"/>
      <c r="E1009" s="22"/>
    </row>
    <row r="1010" ht="20.1" customHeight="1" spans="1:5">
      <c r="A1010" s="25" t="s">
        <v>619</v>
      </c>
      <c r="B1010" s="28"/>
      <c r="C1010" s="24"/>
      <c r="D1010" s="20"/>
      <c r="E1010" s="25"/>
    </row>
    <row r="1011" ht="20.1" customHeight="1" spans="1:5">
      <c r="A1011" s="25" t="s">
        <v>620</v>
      </c>
      <c r="B1011" s="28"/>
      <c r="C1011" s="24"/>
      <c r="D1011" s="20"/>
      <c r="E1011" s="25"/>
    </row>
    <row r="1012" ht="20.1" customHeight="1" spans="1:5">
      <c r="A1012" s="25" t="s">
        <v>621</v>
      </c>
      <c r="B1012" s="28"/>
      <c r="C1012" s="24"/>
      <c r="D1012" s="20"/>
      <c r="E1012" s="25"/>
    </row>
    <row r="1013" ht="20.1" customHeight="1" spans="1:5">
      <c r="A1013" s="25" t="s">
        <v>778</v>
      </c>
      <c r="B1013" s="28"/>
      <c r="C1013" s="24"/>
      <c r="D1013" s="20"/>
      <c r="E1013" s="25"/>
    </row>
    <row r="1014" ht="20.1" customHeight="1" spans="1:5">
      <c r="A1014" s="25" t="s">
        <v>793</v>
      </c>
      <c r="B1014" s="28"/>
      <c r="C1014" s="24"/>
      <c r="D1014" s="20"/>
      <c r="E1014" s="25"/>
    </row>
    <row r="1015" ht="20.1" customHeight="1" spans="1:5">
      <c r="A1015" s="25" t="s">
        <v>794</v>
      </c>
      <c r="B1015" s="28"/>
      <c r="C1015" s="24"/>
      <c r="D1015" s="20"/>
      <c r="E1015" s="25"/>
    </row>
    <row r="1016" ht="20.1" customHeight="1" spans="1:5">
      <c r="A1016" s="25" t="s">
        <v>795</v>
      </c>
      <c r="B1016" s="28"/>
      <c r="C1016" s="24"/>
      <c r="D1016" s="20"/>
      <c r="E1016" s="25"/>
    </row>
    <row r="1017" ht="20.1" customHeight="1" spans="1:5">
      <c r="A1017" s="25" t="s">
        <v>796</v>
      </c>
      <c r="B1017" s="28"/>
      <c r="C1017" s="24"/>
      <c r="D1017" s="20"/>
      <c r="E1017" s="25"/>
    </row>
    <row r="1018" ht="20.1" customHeight="1" spans="1:5">
      <c r="A1018" s="25" t="s">
        <v>797</v>
      </c>
      <c r="B1018" s="28"/>
      <c r="C1018" s="24"/>
      <c r="D1018" s="20"/>
      <c r="E1018" s="25"/>
    </row>
    <row r="1019" ht="20.1" customHeight="1" spans="1:5">
      <c r="A1019" s="25" t="s">
        <v>798</v>
      </c>
      <c r="B1019" s="28"/>
      <c r="C1019" s="24"/>
      <c r="D1019" s="20"/>
      <c r="E1019" s="25"/>
    </row>
    <row r="1020" ht="20.1" customHeight="1" spans="1:5">
      <c r="A1020" s="25" t="s">
        <v>799</v>
      </c>
      <c r="B1020" s="28"/>
      <c r="C1020" s="24"/>
      <c r="D1020" s="20"/>
      <c r="E1020" s="25"/>
    </row>
    <row r="1021" s="3" customFormat="1" ht="20.1" customHeight="1" spans="1:5">
      <c r="A1021" s="22" t="s">
        <v>800</v>
      </c>
      <c r="B1021" s="35"/>
      <c r="C1021" s="19"/>
      <c r="D1021" s="20"/>
      <c r="E1021" s="22"/>
    </row>
    <row r="1022" ht="20.1" customHeight="1" spans="1:5">
      <c r="A1022" s="25" t="s">
        <v>801</v>
      </c>
      <c r="B1022" s="28"/>
      <c r="C1022" s="24"/>
      <c r="D1022" s="20"/>
      <c r="E1022" s="25"/>
    </row>
    <row r="1023" ht="20.1" customHeight="1" spans="1:5">
      <c r="A1023" s="25" t="s">
        <v>802</v>
      </c>
      <c r="B1023" s="28"/>
      <c r="C1023" s="24"/>
      <c r="D1023" s="20"/>
      <c r="E1023" s="25"/>
    </row>
    <row r="1024" s="3" customFormat="1" ht="20.1" customHeight="1" spans="1:5">
      <c r="A1024" s="22" t="s">
        <v>803</v>
      </c>
      <c r="B1024" s="35">
        <v>66</v>
      </c>
      <c r="C1024" s="19">
        <f>C1025+C1091+C1084</f>
        <v>300</v>
      </c>
      <c r="D1024" s="20">
        <f>(C1024/B1024)*100</f>
        <v>454.545454545455</v>
      </c>
      <c r="E1024" s="22"/>
    </row>
    <row r="1025" ht="20.1" customHeight="1" spans="1:5">
      <c r="A1025" s="25" t="s">
        <v>804</v>
      </c>
      <c r="B1025" s="28"/>
      <c r="C1025" s="24"/>
      <c r="D1025" s="20"/>
      <c r="E1025" s="25"/>
    </row>
    <row r="1026" ht="20.1" customHeight="1" spans="1:5">
      <c r="A1026" s="25" t="s">
        <v>619</v>
      </c>
      <c r="B1026" s="28"/>
      <c r="C1026" s="24"/>
      <c r="D1026" s="20"/>
      <c r="E1026" s="25"/>
    </row>
    <row r="1027" ht="20.1" customHeight="1" spans="1:5">
      <c r="A1027" s="25" t="s">
        <v>620</v>
      </c>
      <c r="B1027" s="28"/>
      <c r="C1027" s="24"/>
      <c r="D1027" s="20"/>
      <c r="E1027" s="25"/>
    </row>
    <row r="1028" ht="20.1" customHeight="1" spans="1:5">
      <c r="A1028" s="25" t="s">
        <v>621</v>
      </c>
      <c r="B1028" s="28"/>
      <c r="C1028" s="24"/>
      <c r="D1028" s="20"/>
      <c r="E1028" s="25"/>
    </row>
    <row r="1029" ht="20.1" customHeight="1" spans="1:5">
      <c r="A1029" s="25" t="s">
        <v>805</v>
      </c>
      <c r="B1029" s="28"/>
      <c r="C1029" s="24"/>
      <c r="D1029" s="20"/>
      <c r="E1029" s="25"/>
    </row>
    <row r="1030" ht="20.1" customHeight="1" spans="1:5">
      <c r="A1030" s="25" t="s">
        <v>806</v>
      </c>
      <c r="B1030" s="28"/>
      <c r="C1030" s="24"/>
      <c r="D1030" s="20"/>
      <c r="E1030" s="25"/>
    </row>
    <row r="1031" ht="20.1" customHeight="1" spans="1:5">
      <c r="A1031" s="25" t="s">
        <v>807</v>
      </c>
      <c r="B1031" s="28"/>
      <c r="C1031" s="24"/>
      <c r="D1031" s="20"/>
      <c r="E1031" s="25"/>
    </row>
    <row r="1032" ht="20.1" customHeight="1" spans="1:5">
      <c r="A1032" s="25" t="s">
        <v>808</v>
      </c>
      <c r="B1032" s="28"/>
      <c r="C1032" s="24"/>
      <c r="D1032" s="20"/>
      <c r="E1032" s="25"/>
    </row>
    <row r="1033" ht="20.1" customHeight="1" spans="1:5">
      <c r="A1033" s="25" t="s">
        <v>809</v>
      </c>
      <c r="B1033" s="28"/>
      <c r="C1033" s="24"/>
      <c r="D1033" s="20"/>
      <c r="E1033" s="25"/>
    </row>
    <row r="1034" ht="20.1" customHeight="1" spans="1:5">
      <c r="A1034" s="25" t="s">
        <v>810</v>
      </c>
      <c r="B1034" s="28"/>
      <c r="C1034" s="24"/>
      <c r="D1034" s="20"/>
      <c r="E1034" s="25"/>
    </row>
    <row r="1035" ht="20.1" customHeight="1" spans="1:5">
      <c r="A1035" s="25" t="s">
        <v>811</v>
      </c>
      <c r="B1035" s="28"/>
      <c r="C1035" s="24"/>
      <c r="D1035" s="20"/>
      <c r="E1035" s="25"/>
    </row>
    <row r="1036" ht="20.1" customHeight="1" spans="1:5">
      <c r="A1036" s="25" t="s">
        <v>619</v>
      </c>
      <c r="B1036" s="28"/>
      <c r="C1036" s="24"/>
      <c r="D1036" s="20"/>
      <c r="E1036" s="25"/>
    </row>
    <row r="1037" ht="20.1" customHeight="1" spans="1:5">
      <c r="A1037" s="25" t="s">
        <v>620</v>
      </c>
      <c r="B1037" s="28"/>
      <c r="C1037" s="24"/>
      <c r="D1037" s="20"/>
      <c r="E1037" s="25"/>
    </row>
    <row r="1038" ht="20.1" customHeight="1" spans="1:5">
      <c r="A1038" s="25" t="s">
        <v>621</v>
      </c>
      <c r="B1038" s="28"/>
      <c r="C1038" s="24"/>
      <c r="D1038" s="20"/>
      <c r="E1038" s="25"/>
    </row>
    <row r="1039" ht="20.1" customHeight="1" spans="1:5">
      <c r="A1039" s="25" t="s">
        <v>812</v>
      </c>
      <c r="B1039" s="28"/>
      <c r="C1039" s="24"/>
      <c r="D1039" s="20"/>
      <c r="E1039" s="25"/>
    </row>
    <row r="1040" ht="20.1" customHeight="1" spans="1:5">
      <c r="A1040" s="25" t="s">
        <v>813</v>
      </c>
      <c r="B1040" s="28"/>
      <c r="C1040" s="24"/>
      <c r="D1040" s="20"/>
      <c r="E1040" s="25"/>
    </row>
    <row r="1041" ht="20.1" customHeight="1" spans="1:5">
      <c r="A1041" s="25" t="s">
        <v>814</v>
      </c>
      <c r="B1041" s="28"/>
      <c r="C1041" s="24"/>
      <c r="D1041" s="20"/>
      <c r="E1041" s="25"/>
    </row>
    <row r="1042" ht="20.1" customHeight="1" spans="1:5">
      <c r="A1042" s="25" t="s">
        <v>815</v>
      </c>
      <c r="B1042" s="28"/>
      <c r="C1042" s="24"/>
      <c r="D1042" s="20"/>
      <c r="E1042" s="25"/>
    </row>
    <row r="1043" ht="20.1" customHeight="1" spans="1:5">
      <c r="A1043" s="25" t="s">
        <v>816</v>
      </c>
      <c r="B1043" s="28"/>
      <c r="C1043" s="24"/>
      <c r="D1043" s="20"/>
      <c r="E1043" s="25"/>
    </row>
    <row r="1044" ht="20.1" customHeight="1" spans="1:5">
      <c r="A1044" s="25" t="s">
        <v>817</v>
      </c>
      <c r="B1044" s="28"/>
      <c r="C1044" s="24"/>
      <c r="D1044" s="20"/>
      <c r="E1044" s="25"/>
    </row>
    <row r="1045" ht="20.1" customHeight="1" spans="1:5">
      <c r="A1045" s="25" t="s">
        <v>818</v>
      </c>
      <c r="B1045" s="28"/>
      <c r="C1045" s="24"/>
      <c r="D1045" s="20"/>
      <c r="E1045" s="25"/>
    </row>
    <row r="1046" ht="20.1" customHeight="1" spans="1:5">
      <c r="A1046" s="25" t="s">
        <v>819</v>
      </c>
      <c r="B1046" s="28"/>
      <c r="C1046" s="24"/>
      <c r="D1046" s="20"/>
      <c r="E1046" s="25"/>
    </row>
    <row r="1047" ht="20.1" customHeight="1" spans="1:5">
      <c r="A1047" s="25" t="s">
        <v>820</v>
      </c>
      <c r="B1047" s="28"/>
      <c r="C1047" s="24"/>
      <c r="D1047" s="20"/>
      <c r="E1047" s="25"/>
    </row>
    <row r="1048" ht="20.1" customHeight="1" spans="1:5">
      <c r="A1048" s="25" t="s">
        <v>821</v>
      </c>
      <c r="B1048" s="28"/>
      <c r="C1048" s="24"/>
      <c r="D1048" s="20"/>
      <c r="E1048" s="25"/>
    </row>
    <row r="1049" ht="20.1" customHeight="1" spans="1:5">
      <c r="A1049" s="25" t="s">
        <v>822</v>
      </c>
      <c r="B1049" s="28"/>
      <c r="C1049" s="24"/>
      <c r="D1049" s="20"/>
      <c r="E1049" s="25"/>
    </row>
    <row r="1050" ht="20.1" customHeight="1" spans="1:5">
      <c r="A1050" s="25" t="s">
        <v>823</v>
      </c>
      <c r="B1050" s="28"/>
      <c r="C1050" s="24"/>
      <c r="D1050" s="20"/>
      <c r="E1050" s="25"/>
    </row>
    <row r="1051" ht="20.1" customHeight="1" spans="1:5">
      <c r="A1051" s="25" t="s">
        <v>824</v>
      </c>
      <c r="B1051" s="28"/>
      <c r="C1051" s="24"/>
      <c r="D1051" s="20"/>
      <c r="E1051" s="25"/>
    </row>
    <row r="1052" ht="20.1" customHeight="1" spans="1:5">
      <c r="A1052" s="25" t="s">
        <v>619</v>
      </c>
      <c r="B1052" s="28"/>
      <c r="C1052" s="24"/>
      <c r="D1052" s="20"/>
      <c r="E1052" s="25"/>
    </row>
    <row r="1053" ht="20.1" customHeight="1" spans="1:5">
      <c r="A1053" s="25" t="s">
        <v>620</v>
      </c>
      <c r="B1053" s="28"/>
      <c r="C1053" s="24"/>
      <c r="D1053" s="20"/>
      <c r="E1053" s="25"/>
    </row>
    <row r="1054" ht="20.1" customHeight="1" spans="1:5">
      <c r="A1054" s="25" t="s">
        <v>621</v>
      </c>
      <c r="B1054" s="28"/>
      <c r="C1054" s="24"/>
      <c r="D1054" s="20"/>
      <c r="E1054" s="25"/>
    </row>
    <row r="1055" ht="20.1" customHeight="1" spans="1:5">
      <c r="A1055" s="25" t="s">
        <v>825</v>
      </c>
      <c r="B1055" s="28"/>
      <c r="C1055" s="24"/>
      <c r="D1055" s="20"/>
      <c r="E1055" s="25"/>
    </row>
    <row r="1056" s="3" customFormat="1" ht="20.1" customHeight="1" spans="1:5">
      <c r="A1056" s="22" t="s">
        <v>826</v>
      </c>
      <c r="B1056" s="35"/>
      <c r="C1056" s="19"/>
      <c r="D1056" s="20"/>
      <c r="E1056" s="22"/>
    </row>
    <row r="1057" ht="20.1" customHeight="1" spans="1:5">
      <c r="A1057" s="25" t="s">
        <v>619</v>
      </c>
      <c r="B1057" s="28"/>
      <c r="C1057" s="24"/>
      <c r="D1057" s="20"/>
      <c r="E1057" s="25"/>
    </row>
    <row r="1058" ht="20.1" customHeight="1" spans="1:5">
      <c r="A1058" s="25" t="s">
        <v>620</v>
      </c>
      <c r="B1058" s="28"/>
      <c r="C1058" s="24"/>
      <c r="D1058" s="20"/>
      <c r="E1058" s="25"/>
    </row>
    <row r="1059" ht="20.1" customHeight="1" spans="1:5">
      <c r="A1059" s="25" t="s">
        <v>621</v>
      </c>
      <c r="B1059" s="28"/>
      <c r="C1059" s="24"/>
      <c r="D1059" s="20"/>
      <c r="E1059" s="25"/>
    </row>
    <row r="1060" ht="20.1" customHeight="1" spans="1:5">
      <c r="A1060" s="25" t="s">
        <v>827</v>
      </c>
      <c r="B1060" s="28"/>
      <c r="C1060" s="24"/>
      <c r="D1060" s="20"/>
      <c r="E1060" s="25"/>
    </row>
    <row r="1061" ht="20.1" customHeight="1" spans="1:5">
      <c r="A1061" s="25" t="s">
        <v>828</v>
      </c>
      <c r="B1061" s="28"/>
      <c r="C1061" s="24"/>
      <c r="D1061" s="20"/>
      <c r="E1061" s="25"/>
    </row>
    <row r="1062" ht="20.1" customHeight="1" spans="1:5">
      <c r="A1062" s="25" t="s">
        <v>829</v>
      </c>
      <c r="B1062" s="28"/>
      <c r="C1062" s="24"/>
      <c r="D1062" s="20"/>
      <c r="E1062" s="25"/>
    </row>
    <row r="1063" ht="20.1" customHeight="1" spans="1:5">
      <c r="A1063" s="25" t="s">
        <v>830</v>
      </c>
      <c r="B1063" s="28"/>
      <c r="C1063" s="24"/>
      <c r="D1063" s="20"/>
      <c r="E1063" s="25"/>
    </row>
    <row r="1064" ht="20.1" customHeight="1" spans="1:5">
      <c r="A1064" s="25" t="s">
        <v>831</v>
      </c>
      <c r="B1064" s="28"/>
      <c r="C1064" s="24"/>
      <c r="D1064" s="20"/>
      <c r="E1064" s="25"/>
    </row>
    <row r="1065" ht="20.1" customHeight="1" spans="1:5">
      <c r="A1065" s="25" t="s">
        <v>832</v>
      </c>
      <c r="B1065" s="28"/>
      <c r="C1065" s="24"/>
      <c r="D1065" s="20"/>
      <c r="E1065" s="25"/>
    </row>
    <row r="1066" ht="20.1" customHeight="1" spans="1:5">
      <c r="A1066" s="25" t="s">
        <v>833</v>
      </c>
      <c r="B1066" s="28"/>
      <c r="C1066" s="24"/>
      <c r="D1066" s="20"/>
      <c r="E1066" s="25"/>
    </row>
    <row r="1067" ht="20.1" customHeight="1" spans="1:5">
      <c r="A1067" s="25" t="s">
        <v>778</v>
      </c>
      <c r="B1067" s="28"/>
      <c r="C1067" s="24"/>
      <c r="D1067" s="20"/>
      <c r="E1067" s="25"/>
    </row>
    <row r="1068" ht="20.1" customHeight="1" spans="1:5">
      <c r="A1068" s="25" t="s">
        <v>834</v>
      </c>
      <c r="B1068" s="28"/>
      <c r="C1068" s="24"/>
      <c r="D1068" s="20"/>
      <c r="E1068" s="25"/>
    </row>
    <row r="1069" ht="20.1" customHeight="1" spans="1:5">
      <c r="A1069" s="25" t="s">
        <v>835</v>
      </c>
      <c r="B1069" s="28"/>
      <c r="C1069" s="24"/>
      <c r="D1069" s="20"/>
      <c r="E1069" s="25"/>
    </row>
    <row r="1070" ht="20.1" customHeight="1" spans="1:5">
      <c r="A1070" s="25" t="s">
        <v>836</v>
      </c>
      <c r="B1070" s="28">
        <v>10</v>
      </c>
      <c r="C1070" s="24"/>
      <c r="D1070" s="20"/>
      <c r="E1070" s="25"/>
    </row>
    <row r="1071" ht="20.1" customHeight="1" spans="1:5">
      <c r="A1071" s="25" t="s">
        <v>619</v>
      </c>
      <c r="B1071" s="28"/>
      <c r="C1071" s="24"/>
      <c r="D1071" s="20"/>
      <c r="E1071" s="25"/>
    </row>
    <row r="1072" ht="20.1" customHeight="1" spans="1:5">
      <c r="A1072" s="25" t="s">
        <v>620</v>
      </c>
      <c r="B1072" s="28"/>
      <c r="C1072" s="24"/>
      <c r="D1072" s="20"/>
      <c r="E1072" s="25"/>
    </row>
    <row r="1073" ht="20.1" customHeight="1" spans="1:5">
      <c r="A1073" s="25" t="s">
        <v>621</v>
      </c>
      <c r="B1073" s="28"/>
      <c r="C1073" s="24"/>
      <c r="D1073" s="20"/>
      <c r="E1073" s="25"/>
    </row>
    <row r="1074" ht="20.1" customHeight="1" spans="1:5">
      <c r="A1074" s="25" t="s">
        <v>837</v>
      </c>
      <c r="B1074" s="28"/>
      <c r="C1074" s="24"/>
      <c r="D1074" s="20"/>
      <c r="E1074" s="25"/>
    </row>
    <row r="1075" ht="20.1" customHeight="1" spans="1:5">
      <c r="A1075" s="25" t="s">
        <v>838</v>
      </c>
      <c r="B1075" s="28"/>
      <c r="C1075" s="24"/>
      <c r="D1075" s="20"/>
      <c r="E1075" s="25"/>
    </row>
    <row r="1076" ht="20.1" customHeight="1" spans="1:5">
      <c r="A1076" s="25" t="s">
        <v>839</v>
      </c>
      <c r="B1076" s="28"/>
      <c r="C1076" s="24"/>
      <c r="D1076" s="20"/>
      <c r="E1076" s="25"/>
    </row>
    <row r="1077" ht="20.1" customHeight="1" spans="1:5">
      <c r="A1077" s="25" t="s">
        <v>840</v>
      </c>
      <c r="B1077" s="28">
        <v>10</v>
      </c>
      <c r="C1077" s="24"/>
      <c r="D1077" s="20"/>
      <c r="E1077" s="25"/>
    </row>
    <row r="1078" ht="20.1" customHeight="1" spans="1:5">
      <c r="A1078" s="25" t="s">
        <v>841</v>
      </c>
      <c r="B1078" s="28"/>
      <c r="C1078" s="24"/>
      <c r="D1078" s="20"/>
      <c r="E1078" s="25"/>
    </row>
    <row r="1079" ht="20.1" customHeight="1" spans="1:5">
      <c r="A1079" s="25" t="s">
        <v>619</v>
      </c>
      <c r="B1079" s="28"/>
      <c r="C1079" s="24"/>
      <c r="D1079" s="20"/>
      <c r="E1079" s="25"/>
    </row>
    <row r="1080" ht="20.1" customHeight="1" spans="1:5">
      <c r="A1080" s="25" t="s">
        <v>620</v>
      </c>
      <c r="B1080" s="28"/>
      <c r="C1080" s="24"/>
      <c r="D1080" s="20"/>
      <c r="E1080" s="25"/>
    </row>
    <row r="1081" ht="20.1" customHeight="1" spans="1:5">
      <c r="A1081" s="25" t="s">
        <v>621</v>
      </c>
      <c r="B1081" s="28"/>
      <c r="C1081" s="24"/>
      <c r="D1081" s="20"/>
      <c r="E1081" s="25"/>
    </row>
    <row r="1082" ht="19.5" customHeight="1" spans="1:5">
      <c r="A1082" s="25" t="s">
        <v>842</v>
      </c>
      <c r="B1082" s="28"/>
      <c r="C1082" s="24"/>
      <c r="D1082" s="20"/>
      <c r="E1082" s="25"/>
    </row>
    <row r="1083" ht="20.1" customHeight="1" spans="1:5">
      <c r="A1083" s="25" t="s">
        <v>843</v>
      </c>
      <c r="B1083" s="28"/>
      <c r="C1083" s="24"/>
      <c r="D1083" s="20"/>
      <c r="E1083" s="25"/>
    </row>
    <row r="1084" s="3" customFormat="1" ht="20.1" customHeight="1" spans="1:5">
      <c r="A1084" s="22" t="s">
        <v>844</v>
      </c>
      <c r="B1084" s="18">
        <f>SUM(B1085:B1090)</f>
        <v>56</v>
      </c>
      <c r="C1084" s="19">
        <f>SUM(C1085:C1090)</f>
        <v>300</v>
      </c>
      <c r="D1084" s="20">
        <f>(C1084/B1084)*100</f>
        <v>535.714285714286</v>
      </c>
      <c r="E1084" s="22"/>
    </row>
    <row r="1085" ht="20.1" customHeight="1" spans="1:5">
      <c r="A1085" s="25" t="s">
        <v>619</v>
      </c>
      <c r="B1085" s="18"/>
      <c r="C1085" s="24"/>
      <c r="D1085" s="20"/>
      <c r="E1085" s="25"/>
    </row>
    <row r="1086" ht="20.1" customHeight="1" spans="1:5">
      <c r="A1086" s="25" t="s">
        <v>620</v>
      </c>
      <c r="B1086" s="18"/>
      <c r="C1086" s="24"/>
      <c r="D1086" s="20"/>
      <c r="E1086" s="25"/>
    </row>
    <row r="1087" ht="20.1" customHeight="1" spans="1:5">
      <c r="A1087" s="25" t="s">
        <v>621</v>
      </c>
      <c r="B1087" s="18"/>
      <c r="C1087" s="24"/>
      <c r="D1087" s="20"/>
      <c r="E1087" s="25"/>
    </row>
    <row r="1088" ht="20.1" customHeight="1" spans="1:5">
      <c r="A1088" s="25" t="s">
        <v>845</v>
      </c>
      <c r="B1088" s="18">
        <v>21</v>
      </c>
      <c r="C1088" s="24"/>
      <c r="D1088" s="20"/>
      <c r="E1088" s="25"/>
    </row>
    <row r="1089" ht="20.1" customHeight="1" spans="1:5">
      <c r="A1089" s="25" t="s">
        <v>846</v>
      </c>
      <c r="B1089" s="18">
        <v>25</v>
      </c>
      <c r="C1089" s="24"/>
      <c r="D1089" s="20"/>
      <c r="E1089" s="25"/>
    </row>
    <row r="1090" ht="20.1" customHeight="1" spans="1:5">
      <c r="A1090" s="25" t="s">
        <v>847</v>
      </c>
      <c r="B1090" s="18">
        <v>10</v>
      </c>
      <c r="C1090" s="24">
        <v>300</v>
      </c>
      <c r="D1090" s="20">
        <f>(C1090/B1090)*100</f>
        <v>3000</v>
      </c>
      <c r="E1090" s="25"/>
    </row>
    <row r="1091" s="3" customFormat="1" ht="20.1" customHeight="1" spans="1:5">
      <c r="A1091" s="22" t="s">
        <v>848</v>
      </c>
      <c r="B1091" s="35"/>
      <c r="C1091" s="19"/>
      <c r="D1091" s="20"/>
      <c r="E1091" s="22"/>
    </row>
    <row r="1092" ht="20.1" customHeight="1" spans="1:5">
      <c r="A1092" s="25" t="s">
        <v>849</v>
      </c>
      <c r="B1092" s="28"/>
      <c r="C1092" s="24"/>
      <c r="D1092" s="20"/>
      <c r="E1092" s="25"/>
    </row>
    <row r="1093" ht="20.1" customHeight="1" spans="1:5">
      <c r="A1093" s="25" t="s">
        <v>850</v>
      </c>
      <c r="B1093" s="28"/>
      <c r="C1093" s="24"/>
      <c r="D1093" s="20"/>
      <c r="E1093" s="25"/>
    </row>
    <row r="1094" ht="20.1" customHeight="1" spans="1:5">
      <c r="A1094" s="25" t="s">
        <v>851</v>
      </c>
      <c r="B1094" s="28"/>
      <c r="C1094" s="24"/>
      <c r="D1094" s="20"/>
      <c r="E1094" s="25"/>
    </row>
    <row r="1095" ht="20.1" customHeight="1" spans="1:5">
      <c r="A1095" s="25" t="s">
        <v>852</v>
      </c>
      <c r="B1095" s="28"/>
      <c r="C1095" s="24"/>
      <c r="D1095" s="20"/>
      <c r="E1095" s="25"/>
    </row>
    <row r="1096" ht="20.1" customHeight="1" spans="1:5">
      <c r="A1096" s="25" t="s">
        <v>853</v>
      </c>
      <c r="B1096" s="28"/>
      <c r="C1096" s="24"/>
      <c r="D1096" s="20"/>
      <c r="E1096" s="25"/>
    </row>
    <row r="1097" ht="20.1" customHeight="1" spans="1:5">
      <c r="A1097" s="25" t="s">
        <v>854</v>
      </c>
      <c r="B1097" s="28"/>
      <c r="C1097" s="24"/>
      <c r="D1097" s="20"/>
      <c r="E1097" s="25"/>
    </row>
    <row r="1098" s="3" customFormat="1" ht="20.1" customHeight="1" spans="1:5">
      <c r="A1098" s="22" t="s">
        <v>855</v>
      </c>
      <c r="B1098" s="18">
        <f>B1099+B1109+B1116+B1122</f>
        <v>9390</v>
      </c>
      <c r="C1098" s="19">
        <f>C1099+C1109+C1116+C1122</f>
        <v>1402</v>
      </c>
      <c r="D1098" s="20">
        <f>(C1098/B1098)*100</f>
        <v>14.9307774227902</v>
      </c>
      <c r="E1098" s="22"/>
    </row>
    <row r="1099" s="3" customFormat="1" ht="20.1" customHeight="1" spans="1:5">
      <c r="A1099" s="22" t="s">
        <v>856</v>
      </c>
      <c r="B1099" s="18">
        <f>SUM(B1100:B1108)</f>
        <v>610</v>
      </c>
      <c r="C1099" s="19">
        <f>SUM(C1100:C1108)</f>
        <v>103</v>
      </c>
      <c r="D1099" s="20">
        <f>(C1099/B1099)*100</f>
        <v>16.8852459016393</v>
      </c>
      <c r="E1099" s="22"/>
    </row>
    <row r="1100" ht="20.1" customHeight="1" spans="1:5">
      <c r="A1100" s="25" t="s">
        <v>619</v>
      </c>
      <c r="B1100" s="18">
        <v>33</v>
      </c>
      <c r="C1100" s="24">
        <v>30</v>
      </c>
      <c r="D1100" s="20">
        <f>(C1100/B1100)*100</f>
        <v>90.9090909090909</v>
      </c>
      <c r="E1100" s="25"/>
    </row>
    <row r="1101" ht="20.1" customHeight="1" spans="1:5">
      <c r="A1101" s="25" t="s">
        <v>620</v>
      </c>
      <c r="B1101" s="18"/>
      <c r="C1101" s="24"/>
      <c r="D1101" s="20"/>
      <c r="E1101" s="25"/>
    </row>
    <row r="1102" ht="20.1" customHeight="1" spans="1:5">
      <c r="A1102" s="25" t="s">
        <v>621</v>
      </c>
      <c r="B1102" s="18">
        <v>3</v>
      </c>
      <c r="C1102" s="24">
        <v>3</v>
      </c>
      <c r="D1102" s="20">
        <f>(C1102/B1102)*100</f>
        <v>100</v>
      </c>
      <c r="E1102" s="25"/>
    </row>
    <row r="1103" ht="20.1" customHeight="1" spans="1:5">
      <c r="A1103" s="25" t="s">
        <v>857</v>
      </c>
      <c r="B1103" s="18"/>
      <c r="C1103" s="24"/>
      <c r="D1103" s="20"/>
      <c r="E1103" s="25"/>
    </row>
    <row r="1104" ht="20.1" customHeight="1" spans="1:5">
      <c r="A1104" s="25" t="s">
        <v>858</v>
      </c>
      <c r="B1104" s="18"/>
      <c r="C1104" s="24"/>
      <c r="D1104" s="20"/>
      <c r="E1104" s="25"/>
    </row>
    <row r="1105" ht="20.1" customHeight="1" spans="1:5">
      <c r="A1105" s="25" t="s">
        <v>859</v>
      </c>
      <c r="B1105" s="18"/>
      <c r="C1105" s="24"/>
      <c r="D1105" s="20"/>
      <c r="E1105" s="25"/>
    </row>
    <row r="1106" ht="20.1" customHeight="1" spans="1:5">
      <c r="A1106" s="25" t="s">
        <v>860</v>
      </c>
      <c r="B1106" s="18">
        <v>3</v>
      </c>
      <c r="C1106" s="24"/>
      <c r="D1106" s="20"/>
      <c r="E1106" s="25"/>
    </row>
    <row r="1107" ht="20.1" customHeight="1" spans="1:5">
      <c r="A1107" s="25" t="s">
        <v>639</v>
      </c>
      <c r="B1107" s="18"/>
      <c r="C1107" s="24"/>
      <c r="D1107" s="20"/>
      <c r="E1107" s="25"/>
    </row>
    <row r="1108" ht="20.1" customHeight="1" spans="1:5">
      <c r="A1108" s="25" t="s">
        <v>861</v>
      </c>
      <c r="B1108" s="18">
        <v>571</v>
      </c>
      <c r="C1108" s="24">
        <v>70</v>
      </c>
      <c r="D1108" s="20">
        <f>(C1108/B1108)*100</f>
        <v>12.2591943957968</v>
      </c>
      <c r="E1108" s="25"/>
    </row>
    <row r="1109" s="3" customFormat="1" ht="20.1" customHeight="1" spans="1:5">
      <c r="A1109" s="22" t="s">
        <v>862</v>
      </c>
      <c r="B1109" s="18">
        <f>SUM(B1110:B1115)</f>
        <v>7280</v>
      </c>
      <c r="C1109" s="19">
        <f>SUM(C1110:C1115)</f>
        <v>1299</v>
      </c>
      <c r="D1109" s="20">
        <f>(C1109/B1109)*100</f>
        <v>17.8434065934066</v>
      </c>
      <c r="E1109" s="22"/>
    </row>
    <row r="1110" ht="20.1" customHeight="1" spans="1:5">
      <c r="A1110" s="25" t="s">
        <v>619</v>
      </c>
      <c r="B1110" s="18">
        <v>203</v>
      </c>
      <c r="C1110" s="24">
        <v>255</v>
      </c>
      <c r="D1110" s="20">
        <f>(C1110/B1110)*100</f>
        <v>125.615763546798</v>
      </c>
      <c r="E1110" s="25"/>
    </row>
    <row r="1111" ht="20.1" customHeight="1" spans="1:5">
      <c r="A1111" s="25" t="s">
        <v>620</v>
      </c>
      <c r="B1111" s="18"/>
      <c r="C1111" s="24"/>
      <c r="D1111" s="20"/>
      <c r="E1111" s="25"/>
    </row>
    <row r="1112" ht="20.1" customHeight="1" spans="1:5">
      <c r="A1112" s="25" t="s">
        <v>621</v>
      </c>
      <c r="B1112" s="18">
        <v>23</v>
      </c>
      <c r="C1112" s="24">
        <v>24</v>
      </c>
      <c r="D1112" s="20">
        <f>(C1112/B1112)*100</f>
        <v>104.347826086957</v>
      </c>
      <c r="E1112" s="25"/>
    </row>
    <row r="1113" ht="20.1" customHeight="1" spans="1:5">
      <c r="A1113" s="25" t="s">
        <v>863</v>
      </c>
      <c r="B1113" s="18"/>
      <c r="C1113" s="24"/>
      <c r="D1113" s="20"/>
      <c r="E1113" s="25"/>
    </row>
    <row r="1114" ht="20.1" customHeight="1" spans="1:5">
      <c r="A1114" s="25" t="s">
        <v>864</v>
      </c>
      <c r="B1114" s="18"/>
      <c r="C1114" s="24"/>
      <c r="D1114" s="20"/>
      <c r="E1114" s="25"/>
    </row>
    <row r="1115" ht="20.1" customHeight="1" spans="1:5">
      <c r="A1115" s="25" t="s">
        <v>865</v>
      </c>
      <c r="B1115" s="18">
        <v>7054</v>
      </c>
      <c r="C1115" s="24">
        <v>1020</v>
      </c>
      <c r="D1115" s="20">
        <f>(C1115/B1115)*100</f>
        <v>14.4598809186277</v>
      </c>
      <c r="E1115" s="25"/>
    </row>
    <row r="1116" s="3" customFormat="1" ht="20.1" customHeight="1" spans="1:5">
      <c r="A1116" s="22" t="s">
        <v>866</v>
      </c>
      <c r="B1116" s="35"/>
      <c r="C1116" s="19"/>
      <c r="D1116" s="20"/>
      <c r="E1116" s="22"/>
    </row>
    <row r="1117" ht="20.1" customHeight="1" spans="1:5">
      <c r="A1117" s="25" t="s">
        <v>619</v>
      </c>
      <c r="B1117" s="28"/>
      <c r="C1117" s="24"/>
      <c r="D1117" s="20"/>
      <c r="E1117" s="25"/>
    </row>
    <row r="1118" ht="20.1" customHeight="1" spans="1:5">
      <c r="A1118" s="25" t="s">
        <v>620</v>
      </c>
      <c r="B1118" s="28"/>
      <c r="C1118" s="24"/>
      <c r="D1118" s="20"/>
      <c r="E1118" s="25"/>
    </row>
    <row r="1119" ht="20.1" customHeight="1" spans="1:5">
      <c r="A1119" s="25" t="s">
        <v>621</v>
      </c>
      <c r="B1119" s="28"/>
      <c r="C1119" s="24"/>
      <c r="D1119" s="20"/>
      <c r="E1119" s="25"/>
    </row>
    <row r="1120" ht="20.1" customHeight="1" spans="1:5">
      <c r="A1120" s="25" t="s">
        <v>867</v>
      </c>
      <c r="B1120" s="28"/>
      <c r="C1120" s="24"/>
      <c r="D1120" s="20"/>
      <c r="E1120" s="25"/>
    </row>
    <row r="1121" ht="20.1" customHeight="1" spans="1:5">
      <c r="A1121" s="25" t="s">
        <v>868</v>
      </c>
      <c r="B1121" s="28"/>
      <c r="C1121" s="24"/>
      <c r="D1121" s="20"/>
      <c r="E1121" s="25"/>
    </row>
    <row r="1122" s="3" customFormat="1" ht="20.1" customHeight="1" spans="1:5">
      <c r="A1122" s="22" t="s">
        <v>869</v>
      </c>
      <c r="B1122" s="35">
        <v>1500</v>
      </c>
      <c r="C1122" s="19"/>
      <c r="D1122" s="20"/>
      <c r="E1122" s="22"/>
    </row>
    <row r="1123" ht="20.1" customHeight="1" spans="1:5">
      <c r="A1123" s="25" t="s">
        <v>870</v>
      </c>
      <c r="B1123" s="28"/>
      <c r="C1123" s="24"/>
      <c r="D1123" s="20"/>
      <c r="E1123" s="25"/>
    </row>
    <row r="1124" ht="20.1" customHeight="1" spans="1:5">
      <c r="A1124" s="25" t="s">
        <v>871</v>
      </c>
      <c r="B1124" s="28">
        <v>1500</v>
      </c>
      <c r="C1124" s="24"/>
      <c r="D1124" s="20"/>
      <c r="E1124" s="25"/>
    </row>
    <row r="1125" s="7" customFormat="1" ht="20.1" customHeight="1" spans="1:5">
      <c r="A1125" s="38" t="s">
        <v>872</v>
      </c>
      <c r="B1125" s="39"/>
      <c r="C1125" s="40"/>
      <c r="D1125" s="20"/>
      <c r="E1125" s="38"/>
    </row>
    <row r="1126" ht="20.1" customHeight="1" spans="1:5">
      <c r="A1126" s="25" t="s">
        <v>873</v>
      </c>
      <c r="B1126" s="28"/>
      <c r="C1126" s="24"/>
      <c r="D1126" s="20"/>
      <c r="E1126" s="25"/>
    </row>
    <row r="1127" ht="20.1" customHeight="1" spans="1:5">
      <c r="A1127" s="25" t="s">
        <v>619</v>
      </c>
      <c r="B1127" s="28"/>
      <c r="C1127" s="24"/>
      <c r="D1127" s="20"/>
      <c r="E1127" s="25"/>
    </row>
    <row r="1128" ht="20.1" customHeight="1" spans="1:5">
      <c r="A1128" s="25" t="s">
        <v>620</v>
      </c>
      <c r="B1128" s="28"/>
      <c r="C1128" s="24"/>
      <c r="D1128" s="20"/>
      <c r="E1128" s="25"/>
    </row>
    <row r="1129" ht="20.1" customHeight="1" spans="1:5">
      <c r="A1129" s="25" t="s">
        <v>621</v>
      </c>
      <c r="B1129" s="28"/>
      <c r="C1129" s="24"/>
      <c r="D1129" s="20"/>
      <c r="E1129" s="25"/>
    </row>
    <row r="1130" ht="20.1" customHeight="1" spans="1:5">
      <c r="A1130" s="25" t="s">
        <v>874</v>
      </c>
      <c r="B1130" s="28"/>
      <c r="C1130" s="24"/>
      <c r="D1130" s="20"/>
      <c r="E1130" s="25"/>
    </row>
    <row r="1131" ht="20.1" customHeight="1" spans="1:5">
      <c r="A1131" s="25" t="s">
        <v>639</v>
      </c>
      <c r="B1131" s="28"/>
      <c r="C1131" s="24"/>
      <c r="D1131" s="20"/>
      <c r="E1131" s="25"/>
    </row>
    <row r="1132" ht="20.1" customHeight="1" spans="1:5">
      <c r="A1132" s="25" t="s">
        <v>875</v>
      </c>
      <c r="B1132" s="28"/>
      <c r="C1132" s="24"/>
      <c r="D1132" s="20"/>
      <c r="E1132" s="25"/>
    </row>
    <row r="1133" ht="20.1" customHeight="1" spans="1:5">
      <c r="A1133" s="25" t="s">
        <v>876</v>
      </c>
      <c r="B1133" s="28"/>
      <c r="C1133" s="24"/>
      <c r="D1133" s="20"/>
      <c r="E1133" s="25"/>
    </row>
    <row r="1134" ht="20.1" customHeight="1" spans="1:5">
      <c r="A1134" s="25" t="s">
        <v>877</v>
      </c>
      <c r="B1134" s="28"/>
      <c r="C1134" s="24"/>
      <c r="D1134" s="20"/>
      <c r="E1134" s="25"/>
    </row>
    <row r="1135" ht="20.1" customHeight="1" spans="1:5">
      <c r="A1135" s="25" t="s">
        <v>878</v>
      </c>
      <c r="B1135" s="28"/>
      <c r="C1135" s="24"/>
      <c r="D1135" s="20"/>
      <c r="E1135" s="25"/>
    </row>
    <row r="1136" ht="20.1" customHeight="1" spans="1:5">
      <c r="A1136" s="25" t="s">
        <v>879</v>
      </c>
      <c r="B1136" s="28"/>
      <c r="C1136" s="24"/>
      <c r="D1136" s="20"/>
      <c r="E1136" s="25"/>
    </row>
    <row r="1137" ht="20.1" customHeight="1" spans="1:5">
      <c r="A1137" s="25" t="s">
        <v>880</v>
      </c>
      <c r="B1137" s="28"/>
      <c r="C1137" s="24"/>
      <c r="D1137" s="20"/>
      <c r="E1137" s="25"/>
    </row>
    <row r="1138" ht="20.1" customHeight="1" spans="1:5">
      <c r="A1138" s="25" t="s">
        <v>881</v>
      </c>
      <c r="B1138" s="28"/>
      <c r="C1138" s="24"/>
      <c r="D1138" s="20"/>
      <c r="E1138" s="25"/>
    </row>
    <row r="1139" ht="20.1" customHeight="1" spans="1:5">
      <c r="A1139" s="25" t="s">
        <v>882</v>
      </c>
      <c r="B1139" s="28"/>
      <c r="C1139" s="24"/>
      <c r="D1139" s="20"/>
      <c r="E1139" s="25"/>
    </row>
    <row r="1140" s="7" customFormat="1" ht="20.1" customHeight="1" spans="1:5">
      <c r="A1140" s="38" t="s">
        <v>883</v>
      </c>
      <c r="B1140" s="39"/>
      <c r="C1140" s="40"/>
      <c r="D1140" s="20"/>
      <c r="E1140" s="38"/>
    </row>
    <row r="1141" ht="20.1" customHeight="1" spans="1:5">
      <c r="A1141" s="25" t="s">
        <v>884</v>
      </c>
      <c r="B1141" s="28"/>
      <c r="C1141" s="24"/>
      <c r="D1141" s="20"/>
      <c r="E1141" s="25"/>
    </row>
    <row r="1142" ht="20.1" customHeight="1" spans="1:5">
      <c r="A1142" s="25" t="s">
        <v>885</v>
      </c>
      <c r="B1142" s="28"/>
      <c r="C1142" s="24"/>
      <c r="D1142" s="20"/>
      <c r="E1142" s="25"/>
    </row>
    <row r="1143" ht="20.1" customHeight="1" spans="1:5">
      <c r="A1143" s="25" t="s">
        <v>886</v>
      </c>
      <c r="B1143" s="28"/>
      <c r="C1143" s="24"/>
      <c r="D1143" s="20"/>
      <c r="E1143" s="25"/>
    </row>
    <row r="1144" ht="20.1" customHeight="1" spans="1:5">
      <c r="A1144" s="25" t="s">
        <v>887</v>
      </c>
      <c r="B1144" s="28"/>
      <c r="C1144" s="24"/>
      <c r="D1144" s="20"/>
      <c r="E1144" s="25"/>
    </row>
    <row r="1145" ht="20.1" customHeight="1" spans="1:5">
      <c r="A1145" s="25" t="s">
        <v>888</v>
      </c>
      <c r="B1145" s="28"/>
      <c r="C1145" s="24"/>
      <c r="D1145" s="20"/>
      <c r="E1145" s="25"/>
    </row>
    <row r="1146" ht="20.1" customHeight="1" spans="1:5">
      <c r="A1146" s="25" t="s">
        <v>638</v>
      </c>
      <c r="B1146" s="28"/>
      <c r="C1146" s="24"/>
      <c r="D1146" s="20"/>
      <c r="E1146" s="25"/>
    </row>
    <row r="1147" ht="20.1" customHeight="1" spans="1:5">
      <c r="A1147" s="25" t="s">
        <v>889</v>
      </c>
      <c r="B1147" s="28"/>
      <c r="C1147" s="24"/>
      <c r="D1147" s="20"/>
      <c r="E1147" s="25"/>
    </row>
    <row r="1148" ht="20.1" customHeight="1" spans="1:5">
      <c r="A1148" s="25" t="s">
        <v>890</v>
      </c>
      <c r="B1148" s="28"/>
      <c r="C1148" s="24"/>
      <c r="D1148" s="20"/>
      <c r="E1148" s="25"/>
    </row>
    <row r="1149" ht="20.1" customHeight="1" spans="1:5">
      <c r="A1149" s="25" t="s">
        <v>891</v>
      </c>
      <c r="B1149" s="28"/>
      <c r="C1149" s="24"/>
      <c r="D1149" s="20"/>
      <c r="E1149" s="25"/>
    </row>
    <row r="1150" s="3" customFormat="1" ht="20.1" customHeight="1" spans="1:5">
      <c r="A1150" s="22" t="s">
        <v>892</v>
      </c>
      <c r="B1150" s="18">
        <f>SUM(B1151,B1171,B1191,B1200,B1213,B1228)</f>
        <v>1270</v>
      </c>
      <c r="C1150" s="19">
        <f>C1151+C1171+C1191+C1200+C1213+C1228</f>
        <v>385</v>
      </c>
      <c r="D1150" s="20">
        <f>(C1150/B1150)*100</f>
        <v>30.3149606299213</v>
      </c>
      <c r="E1150" s="22"/>
    </row>
    <row r="1151" s="3" customFormat="1" ht="20.1" customHeight="1" spans="1:5">
      <c r="A1151" s="22" t="s">
        <v>893</v>
      </c>
      <c r="B1151" s="18">
        <f>SUM(B1152:B1170)</f>
        <v>1191</v>
      </c>
      <c r="C1151" s="19">
        <f>SUM(C1152:C1170)</f>
        <v>317</v>
      </c>
      <c r="D1151" s="20">
        <f>(C1151/B1151)*100</f>
        <v>26.6162888329135</v>
      </c>
      <c r="E1151" s="22"/>
    </row>
    <row r="1152" ht="20.1" customHeight="1" spans="1:5">
      <c r="A1152" s="25" t="s">
        <v>619</v>
      </c>
      <c r="B1152" s="18">
        <v>195</v>
      </c>
      <c r="C1152" s="24">
        <v>159</v>
      </c>
      <c r="D1152" s="20">
        <f>(C1152/B1152)*100</f>
        <v>81.5384615384615</v>
      </c>
      <c r="E1152" s="25"/>
    </row>
    <row r="1153" ht="20.1" customHeight="1" spans="1:5">
      <c r="A1153" s="25" t="s">
        <v>620</v>
      </c>
      <c r="B1153" s="18"/>
      <c r="C1153" s="24"/>
      <c r="D1153" s="20"/>
      <c r="E1153" s="25"/>
    </row>
    <row r="1154" ht="20.1" customHeight="1" spans="1:5">
      <c r="A1154" s="25" t="s">
        <v>621</v>
      </c>
      <c r="B1154" s="18">
        <v>45</v>
      </c>
      <c r="C1154" s="24">
        <v>28</v>
      </c>
      <c r="D1154" s="20">
        <f>(C1154/B1154)*100</f>
        <v>62.2222222222222</v>
      </c>
      <c r="E1154" s="25"/>
    </row>
    <row r="1155" ht="20.1" customHeight="1" spans="1:5">
      <c r="A1155" s="25" t="s">
        <v>894</v>
      </c>
      <c r="B1155" s="18">
        <v>63</v>
      </c>
      <c r="C1155" s="24"/>
      <c r="D1155" s="20"/>
      <c r="E1155" s="25"/>
    </row>
    <row r="1156" ht="20.1" customHeight="1" spans="1:5">
      <c r="A1156" s="25" t="s">
        <v>895</v>
      </c>
      <c r="B1156" s="18">
        <v>48</v>
      </c>
      <c r="C1156" s="24"/>
      <c r="D1156" s="20"/>
      <c r="E1156" s="25"/>
    </row>
    <row r="1157" ht="20.1" customHeight="1" spans="1:5">
      <c r="A1157" s="25" t="s">
        <v>896</v>
      </c>
      <c r="B1157" s="18">
        <v>59</v>
      </c>
      <c r="C1157" s="24"/>
      <c r="D1157" s="20"/>
      <c r="E1157" s="25"/>
    </row>
    <row r="1158" ht="20.1" customHeight="1" spans="1:5">
      <c r="A1158" s="25" t="s">
        <v>897</v>
      </c>
      <c r="B1158" s="18"/>
      <c r="C1158" s="24"/>
      <c r="D1158" s="20"/>
      <c r="E1158" s="25"/>
    </row>
    <row r="1159" ht="20.1" customHeight="1" spans="1:5">
      <c r="A1159" s="25" t="s">
        <v>898</v>
      </c>
      <c r="B1159" s="18"/>
      <c r="C1159" s="24"/>
      <c r="D1159" s="20"/>
      <c r="E1159" s="25"/>
    </row>
    <row r="1160" ht="20.1" customHeight="1" spans="1:5">
      <c r="A1160" s="25" t="s">
        <v>899</v>
      </c>
      <c r="B1160" s="18"/>
      <c r="C1160" s="24"/>
      <c r="D1160" s="20"/>
      <c r="E1160" s="25"/>
    </row>
    <row r="1161" ht="20.1" customHeight="1" spans="1:5">
      <c r="A1161" s="25" t="s">
        <v>900</v>
      </c>
      <c r="B1161" s="18"/>
      <c r="C1161" s="24"/>
      <c r="D1161" s="20"/>
      <c r="E1161" s="25"/>
    </row>
    <row r="1162" ht="20.1" customHeight="1" spans="1:5">
      <c r="A1162" s="25" t="s">
        <v>901</v>
      </c>
      <c r="B1162" s="18"/>
      <c r="C1162" s="24"/>
      <c r="D1162" s="20"/>
      <c r="E1162" s="25"/>
    </row>
    <row r="1163" ht="20.1" customHeight="1" spans="1:5">
      <c r="A1163" s="25" t="s">
        <v>902</v>
      </c>
      <c r="B1163" s="18"/>
      <c r="C1163" s="24"/>
      <c r="D1163" s="20"/>
      <c r="E1163" s="25"/>
    </row>
    <row r="1164" ht="20.1" customHeight="1" spans="1:5">
      <c r="A1164" s="25" t="s">
        <v>903</v>
      </c>
      <c r="B1164" s="18"/>
      <c r="C1164" s="24"/>
      <c r="D1164" s="20"/>
      <c r="E1164" s="25"/>
    </row>
    <row r="1165" ht="20.1" customHeight="1" spans="1:5">
      <c r="A1165" s="25" t="s">
        <v>904</v>
      </c>
      <c r="B1165" s="18"/>
      <c r="C1165" s="24"/>
      <c r="D1165" s="20"/>
      <c r="E1165" s="25"/>
    </row>
    <row r="1166" ht="20.1" customHeight="1" spans="1:5">
      <c r="A1166" s="25" t="s">
        <v>905</v>
      </c>
      <c r="B1166" s="18"/>
      <c r="C1166" s="24"/>
      <c r="D1166" s="20"/>
      <c r="E1166" s="25"/>
    </row>
    <row r="1167" ht="20.1" customHeight="1" spans="1:5">
      <c r="A1167" s="25" t="s">
        <v>906</v>
      </c>
      <c r="B1167" s="18"/>
      <c r="C1167" s="24"/>
      <c r="D1167" s="20"/>
      <c r="E1167" s="25"/>
    </row>
    <row r="1168" ht="20.1" customHeight="1" spans="1:5">
      <c r="A1168" s="25" t="s">
        <v>907</v>
      </c>
      <c r="B1168" s="18"/>
      <c r="C1168" s="24"/>
      <c r="D1168" s="20"/>
      <c r="E1168" s="25"/>
    </row>
    <row r="1169" ht="20.1" customHeight="1" spans="1:5">
      <c r="A1169" s="25" t="s">
        <v>639</v>
      </c>
      <c r="B1169" s="18"/>
      <c r="C1169" s="24"/>
      <c r="D1169" s="20"/>
      <c r="E1169" s="25"/>
    </row>
    <row r="1170" ht="20.1" customHeight="1" spans="1:5">
      <c r="A1170" s="25" t="s">
        <v>908</v>
      </c>
      <c r="B1170" s="18">
        <v>781</v>
      </c>
      <c r="C1170" s="24">
        <v>130</v>
      </c>
      <c r="D1170" s="20">
        <f>(C1170/B1170)*100</f>
        <v>16.6453265044814</v>
      </c>
      <c r="E1170" s="25"/>
    </row>
    <row r="1171" s="3" customFormat="1" ht="20.1" customHeight="1" spans="1:5">
      <c r="A1171" s="22" t="s">
        <v>909</v>
      </c>
      <c r="B1171" s="35"/>
      <c r="C1171" s="19"/>
      <c r="D1171" s="20"/>
      <c r="E1171" s="22"/>
    </row>
    <row r="1172" ht="20.1" customHeight="1" spans="1:5">
      <c r="A1172" s="25" t="s">
        <v>619</v>
      </c>
      <c r="B1172" s="28"/>
      <c r="C1172" s="24"/>
      <c r="D1172" s="20"/>
      <c r="E1172" s="25"/>
    </row>
    <row r="1173" ht="20.1" customHeight="1" spans="1:5">
      <c r="A1173" s="25" t="s">
        <v>620</v>
      </c>
      <c r="B1173" s="28"/>
      <c r="C1173" s="24"/>
      <c r="D1173" s="20"/>
      <c r="E1173" s="25"/>
    </row>
    <row r="1174" ht="20.1" customHeight="1" spans="1:5">
      <c r="A1174" s="25" t="s">
        <v>621</v>
      </c>
      <c r="B1174" s="28"/>
      <c r="C1174" s="24"/>
      <c r="D1174" s="20"/>
      <c r="E1174" s="25"/>
    </row>
    <row r="1175" ht="20.1" customHeight="1" spans="1:5">
      <c r="A1175" s="25" t="s">
        <v>910</v>
      </c>
      <c r="B1175" s="28"/>
      <c r="C1175" s="24"/>
      <c r="D1175" s="20"/>
      <c r="E1175" s="25"/>
    </row>
    <row r="1176" ht="20.1" customHeight="1" spans="1:5">
      <c r="A1176" s="25" t="s">
        <v>911</v>
      </c>
      <c r="B1176" s="28"/>
      <c r="C1176" s="24"/>
      <c r="D1176" s="20"/>
      <c r="E1176" s="25"/>
    </row>
    <row r="1177" ht="20.1" customHeight="1" spans="1:5">
      <c r="A1177" s="25" t="s">
        <v>912</v>
      </c>
      <c r="B1177" s="28"/>
      <c r="C1177" s="24"/>
      <c r="D1177" s="20"/>
      <c r="E1177" s="25"/>
    </row>
    <row r="1178" ht="20.1" customHeight="1" spans="1:5">
      <c r="A1178" s="25" t="s">
        <v>913</v>
      </c>
      <c r="B1178" s="28"/>
      <c r="C1178" s="24"/>
      <c r="D1178" s="20"/>
      <c r="E1178" s="25"/>
    </row>
    <row r="1179" ht="20.1" customHeight="1" spans="1:5">
      <c r="A1179" s="25" t="s">
        <v>914</v>
      </c>
      <c r="B1179" s="28"/>
      <c r="C1179" s="24"/>
      <c r="D1179" s="20"/>
      <c r="E1179" s="25"/>
    </row>
    <row r="1180" ht="20.1" customHeight="1" spans="1:5">
      <c r="A1180" s="25" t="s">
        <v>915</v>
      </c>
      <c r="B1180" s="28"/>
      <c r="C1180" s="24"/>
      <c r="D1180" s="20"/>
      <c r="E1180" s="25"/>
    </row>
    <row r="1181" ht="20.1" customHeight="1" spans="1:5">
      <c r="A1181" s="25" t="s">
        <v>916</v>
      </c>
      <c r="B1181" s="28"/>
      <c r="C1181" s="24"/>
      <c r="D1181" s="20"/>
      <c r="E1181" s="25"/>
    </row>
    <row r="1182" ht="20.1" customHeight="1" spans="1:5">
      <c r="A1182" s="25" t="s">
        <v>917</v>
      </c>
      <c r="B1182" s="28"/>
      <c r="C1182" s="24"/>
      <c r="D1182" s="20"/>
      <c r="E1182" s="25"/>
    </row>
    <row r="1183" ht="20.1" customHeight="1" spans="1:5">
      <c r="A1183" s="25" t="s">
        <v>918</v>
      </c>
      <c r="B1183" s="28"/>
      <c r="C1183" s="24"/>
      <c r="D1183" s="20"/>
      <c r="E1183" s="25"/>
    </row>
    <row r="1184" ht="20.1" customHeight="1" spans="1:5">
      <c r="A1184" s="25" t="s">
        <v>919</v>
      </c>
      <c r="B1184" s="28"/>
      <c r="C1184" s="24"/>
      <c r="D1184" s="20"/>
      <c r="E1184" s="25"/>
    </row>
    <row r="1185" ht="20.1" customHeight="1" spans="1:5">
      <c r="A1185" s="25" t="s">
        <v>920</v>
      </c>
      <c r="B1185" s="28"/>
      <c r="C1185" s="24"/>
      <c r="D1185" s="20"/>
      <c r="E1185" s="25"/>
    </row>
    <row r="1186" ht="20.1" customHeight="1" spans="1:5">
      <c r="A1186" s="25" t="s">
        <v>921</v>
      </c>
      <c r="B1186" s="28"/>
      <c r="C1186" s="24"/>
      <c r="D1186" s="20"/>
      <c r="E1186" s="25"/>
    </row>
    <row r="1187" ht="20.1" customHeight="1" spans="1:5">
      <c r="A1187" s="25" t="s">
        <v>922</v>
      </c>
      <c r="B1187" s="28"/>
      <c r="C1187" s="24"/>
      <c r="D1187" s="20"/>
      <c r="E1187" s="25"/>
    </row>
    <row r="1188" ht="20.1" customHeight="1" spans="1:5">
      <c r="A1188" s="25" t="s">
        <v>923</v>
      </c>
      <c r="B1188" s="28"/>
      <c r="C1188" s="24"/>
      <c r="D1188" s="20"/>
      <c r="E1188" s="25"/>
    </row>
    <row r="1189" ht="20.1" customHeight="1" spans="1:5">
      <c r="A1189" s="25" t="s">
        <v>639</v>
      </c>
      <c r="B1189" s="28"/>
      <c r="C1189" s="24"/>
      <c r="D1189" s="20"/>
      <c r="E1189" s="25"/>
    </row>
    <row r="1190" ht="20.1" customHeight="1" spans="1:5">
      <c r="A1190" s="25" t="s">
        <v>924</v>
      </c>
      <c r="B1190" s="28"/>
      <c r="C1190" s="24"/>
      <c r="D1190" s="20"/>
      <c r="E1190" s="25"/>
    </row>
    <row r="1191" s="3" customFormat="1" ht="20.1" customHeight="1" spans="1:5">
      <c r="A1191" s="22" t="s">
        <v>925</v>
      </c>
      <c r="B1191" s="35"/>
      <c r="C1191" s="19"/>
      <c r="D1191" s="20"/>
      <c r="E1191" s="22"/>
    </row>
    <row r="1192" ht="20.1" customHeight="1" spans="1:5">
      <c r="A1192" s="25" t="s">
        <v>619</v>
      </c>
      <c r="B1192" s="28"/>
      <c r="C1192" s="24"/>
      <c r="D1192" s="20"/>
      <c r="E1192" s="25"/>
    </row>
    <row r="1193" ht="20.1" customHeight="1" spans="1:5">
      <c r="A1193" s="25" t="s">
        <v>620</v>
      </c>
      <c r="B1193" s="28"/>
      <c r="C1193" s="24"/>
      <c r="D1193" s="20"/>
      <c r="E1193" s="25"/>
    </row>
    <row r="1194" ht="20.1" customHeight="1" spans="1:5">
      <c r="A1194" s="25" t="s">
        <v>621</v>
      </c>
      <c r="B1194" s="28"/>
      <c r="C1194" s="24"/>
      <c r="D1194" s="20"/>
      <c r="E1194" s="25"/>
    </row>
    <row r="1195" ht="20.1" customHeight="1" spans="1:5">
      <c r="A1195" s="25" t="s">
        <v>926</v>
      </c>
      <c r="B1195" s="28"/>
      <c r="C1195" s="24"/>
      <c r="D1195" s="20"/>
      <c r="E1195" s="25"/>
    </row>
    <row r="1196" ht="20.1" customHeight="1" spans="1:5">
      <c r="A1196" s="25" t="s">
        <v>927</v>
      </c>
      <c r="B1196" s="28"/>
      <c r="C1196" s="24"/>
      <c r="D1196" s="20"/>
      <c r="E1196" s="25"/>
    </row>
    <row r="1197" ht="20.1" customHeight="1" spans="1:5">
      <c r="A1197" s="25" t="s">
        <v>928</v>
      </c>
      <c r="B1197" s="28"/>
      <c r="C1197" s="24"/>
      <c r="D1197" s="20"/>
      <c r="E1197" s="25"/>
    </row>
    <row r="1198" ht="20.1" customHeight="1" spans="1:5">
      <c r="A1198" s="25" t="s">
        <v>639</v>
      </c>
      <c r="B1198" s="28"/>
      <c r="C1198" s="24"/>
      <c r="D1198" s="20"/>
      <c r="E1198" s="25"/>
    </row>
    <row r="1199" ht="20.1" customHeight="1" spans="1:5">
      <c r="A1199" s="25" t="s">
        <v>929</v>
      </c>
      <c r="B1199" s="28"/>
      <c r="C1199" s="24"/>
      <c r="D1199" s="20"/>
      <c r="E1199" s="25"/>
    </row>
    <row r="1200" s="3" customFormat="1" ht="20.1" customHeight="1" spans="1:5">
      <c r="A1200" s="22" t="s">
        <v>930</v>
      </c>
      <c r="B1200" s="18">
        <f>SUM(B1201:B1212)</f>
        <v>45</v>
      </c>
      <c r="C1200" s="19">
        <f>SUM(C1201:C1212)</f>
        <v>39</v>
      </c>
      <c r="D1200" s="20">
        <f>(C1200/B1200)*100</f>
        <v>86.6666666666667</v>
      </c>
      <c r="E1200" s="22"/>
    </row>
    <row r="1201" ht="20.1" customHeight="1" spans="1:5">
      <c r="A1201" s="25" t="s">
        <v>619</v>
      </c>
      <c r="B1201" s="18">
        <v>39</v>
      </c>
      <c r="C1201" s="24">
        <v>33</v>
      </c>
      <c r="D1201" s="20">
        <f>(C1201/B1201)*100</f>
        <v>84.6153846153846</v>
      </c>
      <c r="E1201" s="25"/>
    </row>
    <row r="1202" ht="20.1" customHeight="1" spans="1:5">
      <c r="A1202" s="25" t="s">
        <v>620</v>
      </c>
      <c r="B1202" s="18"/>
      <c r="C1202" s="24"/>
      <c r="D1202" s="20"/>
      <c r="E1202" s="25"/>
    </row>
    <row r="1203" ht="20.1" customHeight="1" spans="1:5">
      <c r="A1203" s="25" t="s">
        <v>621</v>
      </c>
      <c r="B1203" s="18">
        <v>4</v>
      </c>
      <c r="C1203" s="24">
        <v>4</v>
      </c>
      <c r="D1203" s="20">
        <f>(C1203/B1203)*100</f>
        <v>100</v>
      </c>
      <c r="E1203" s="25"/>
    </row>
    <row r="1204" ht="20.1" customHeight="1" spans="1:5">
      <c r="A1204" s="25" t="s">
        <v>931</v>
      </c>
      <c r="B1204" s="18"/>
      <c r="C1204" s="24"/>
      <c r="D1204" s="20"/>
      <c r="E1204" s="25"/>
    </row>
    <row r="1205" ht="20.1" customHeight="1" spans="1:5">
      <c r="A1205" s="25" t="s">
        <v>932</v>
      </c>
      <c r="B1205" s="18"/>
      <c r="C1205" s="24"/>
      <c r="D1205" s="20"/>
      <c r="E1205" s="25"/>
    </row>
    <row r="1206" ht="20.1" customHeight="1" spans="1:5">
      <c r="A1206" s="25" t="s">
        <v>933</v>
      </c>
      <c r="B1206" s="18"/>
      <c r="C1206" s="24"/>
      <c r="D1206" s="20"/>
      <c r="E1206" s="25"/>
    </row>
    <row r="1207" ht="20.1" customHeight="1" spans="1:5">
      <c r="A1207" s="25" t="s">
        <v>934</v>
      </c>
      <c r="B1207" s="18"/>
      <c r="C1207" s="24"/>
      <c r="D1207" s="20"/>
      <c r="E1207" s="25"/>
    </row>
    <row r="1208" ht="20.1" customHeight="1" spans="1:5">
      <c r="A1208" s="25" t="s">
        <v>935</v>
      </c>
      <c r="B1208" s="18"/>
      <c r="C1208" s="24"/>
      <c r="D1208" s="20"/>
      <c r="E1208" s="25"/>
    </row>
    <row r="1209" ht="20.1" customHeight="1" spans="1:5">
      <c r="A1209" s="25" t="s">
        <v>936</v>
      </c>
      <c r="B1209" s="18"/>
      <c r="C1209" s="24"/>
      <c r="D1209" s="20"/>
      <c r="E1209" s="25"/>
    </row>
    <row r="1210" ht="20.1" customHeight="1" spans="1:5">
      <c r="A1210" s="25" t="s">
        <v>937</v>
      </c>
      <c r="B1210" s="18"/>
      <c r="C1210" s="24"/>
      <c r="D1210" s="20"/>
      <c r="E1210" s="25"/>
    </row>
    <row r="1211" ht="20.1" customHeight="1" spans="1:5">
      <c r="A1211" s="25" t="s">
        <v>938</v>
      </c>
      <c r="B1211" s="18"/>
      <c r="C1211" s="24"/>
      <c r="D1211" s="20"/>
      <c r="E1211" s="25"/>
    </row>
    <row r="1212" ht="20.1" customHeight="1" spans="1:5">
      <c r="A1212" s="25" t="s">
        <v>939</v>
      </c>
      <c r="B1212" s="18">
        <v>2</v>
      </c>
      <c r="C1212" s="24">
        <v>2</v>
      </c>
      <c r="D1212" s="20">
        <f>(C1212/B1212)*100</f>
        <v>100</v>
      </c>
      <c r="E1212" s="25"/>
    </row>
    <row r="1213" s="3" customFormat="1" ht="20.1" customHeight="1" spans="1:5">
      <c r="A1213" s="22" t="s">
        <v>940</v>
      </c>
      <c r="B1213" s="18">
        <f>SUM(B1214:B1227)</f>
        <v>34</v>
      </c>
      <c r="C1213" s="19">
        <f>SUM(C1214:C1227)</f>
        <v>29</v>
      </c>
      <c r="D1213" s="20">
        <f>(C1213/B1213)*100</f>
        <v>85.2941176470588</v>
      </c>
      <c r="E1213" s="22"/>
    </row>
    <row r="1214" ht="20.1" customHeight="1" spans="1:5">
      <c r="A1214" s="25" t="s">
        <v>619</v>
      </c>
      <c r="B1214" s="18"/>
      <c r="C1214" s="24"/>
      <c r="D1214" s="20"/>
      <c r="E1214" s="25"/>
    </row>
    <row r="1215" ht="20.1" customHeight="1" spans="1:5">
      <c r="A1215" s="25" t="s">
        <v>620</v>
      </c>
      <c r="B1215" s="18"/>
      <c r="C1215" s="24"/>
      <c r="D1215" s="20"/>
      <c r="E1215" s="25"/>
    </row>
    <row r="1216" ht="20.1" customHeight="1" spans="1:5">
      <c r="A1216" s="25" t="s">
        <v>621</v>
      </c>
      <c r="B1216" s="18"/>
      <c r="C1216" s="24"/>
      <c r="D1216" s="20"/>
      <c r="E1216" s="25"/>
    </row>
    <row r="1217" ht="20.1" customHeight="1" spans="1:5">
      <c r="A1217" s="25" t="s">
        <v>941</v>
      </c>
      <c r="B1217" s="18"/>
      <c r="C1217" s="24"/>
      <c r="D1217" s="20"/>
      <c r="E1217" s="25"/>
    </row>
    <row r="1218" ht="20.1" customHeight="1" spans="1:5">
      <c r="A1218" s="25" t="s">
        <v>942</v>
      </c>
      <c r="B1218" s="18"/>
      <c r="C1218" s="24"/>
      <c r="D1218" s="20"/>
      <c r="E1218" s="25"/>
    </row>
    <row r="1219" ht="20.1" customHeight="1" spans="1:5">
      <c r="A1219" s="25" t="s">
        <v>943</v>
      </c>
      <c r="B1219" s="18"/>
      <c r="C1219" s="24"/>
      <c r="D1219" s="20"/>
      <c r="E1219" s="25"/>
    </row>
    <row r="1220" ht="20.1" customHeight="1" spans="1:5">
      <c r="A1220" s="25" t="s">
        <v>944</v>
      </c>
      <c r="B1220" s="18">
        <v>7</v>
      </c>
      <c r="C1220" s="24">
        <v>7</v>
      </c>
      <c r="D1220" s="20"/>
      <c r="E1220" s="25"/>
    </row>
    <row r="1221" ht="20.1" customHeight="1" spans="1:5">
      <c r="A1221" s="25" t="s">
        <v>945</v>
      </c>
      <c r="B1221" s="18">
        <v>12</v>
      </c>
      <c r="C1221" s="24">
        <v>12</v>
      </c>
      <c r="D1221" s="20"/>
      <c r="E1221" s="25"/>
    </row>
    <row r="1222" ht="20.1" customHeight="1" spans="1:5">
      <c r="A1222" s="25" t="s">
        <v>946</v>
      </c>
      <c r="B1222" s="18">
        <v>10</v>
      </c>
      <c r="C1222" s="24"/>
      <c r="D1222" s="20"/>
      <c r="E1222" s="25"/>
    </row>
    <row r="1223" ht="20.1" customHeight="1" spans="1:5">
      <c r="A1223" s="25" t="s">
        <v>947</v>
      </c>
      <c r="B1223" s="18"/>
      <c r="C1223" s="24">
        <v>10</v>
      </c>
      <c r="D1223" s="20"/>
      <c r="E1223" s="25"/>
    </row>
    <row r="1224" ht="20.1" customHeight="1" spans="1:5">
      <c r="A1224" s="25" t="s">
        <v>948</v>
      </c>
      <c r="B1224" s="18"/>
      <c r="C1224" s="24"/>
      <c r="D1224" s="20"/>
      <c r="E1224" s="25"/>
    </row>
    <row r="1225" ht="20.1" customHeight="1" spans="1:5">
      <c r="A1225" s="25" t="s">
        <v>949</v>
      </c>
      <c r="B1225" s="18"/>
      <c r="C1225" s="24"/>
      <c r="D1225" s="20"/>
      <c r="E1225" s="25"/>
    </row>
    <row r="1226" ht="20.1" customHeight="1" spans="1:5">
      <c r="A1226" s="25" t="s">
        <v>950</v>
      </c>
      <c r="B1226" s="18"/>
      <c r="C1226" s="24"/>
      <c r="D1226" s="20"/>
      <c r="E1226" s="25"/>
    </row>
    <row r="1227" ht="20.1" customHeight="1" spans="1:5">
      <c r="A1227" s="25" t="s">
        <v>951</v>
      </c>
      <c r="B1227" s="18">
        <v>5</v>
      </c>
      <c r="C1227" s="24"/>
      <c r="D1227" s="20"/>
      <c r="E1227" s="25"/>
    </row>
    <row r="1228" s="3" customFormat="1" ht="20.1" customHeight="1" spans="1:5">
      <c r="A1228" s="22" t="s">
        <v>952</v>
      </c>
      <c r="B1228" s="35"/>
      <c r="C1228" s="19"/>
      <c r="D1228" s="20"/>
      <c r="E1228" s="22"/>
    </row>
    <row r="1229" s="3" customFormat="1" ht="20.1" customHeight="1" spans="1:5">
      <c r="A1229" s="22" t="s">
        <v>953</v>
      </c>
      <c r="B1229" s="18">
        <f>SUM(B1230,B1239,B1243)</f>
        <v>11612</v>
      </c>
      <c r="C1229" s="19">
        <f>C1230+C1239+C1243</f>
        <v>4445</v>
      </c>
      <c r="D1229" s="20">
        <f>(C1229/B1229)*100</f>
        <v>38.2793661729246</v>
      </c>
      <c r="E1229" s="22"/>
    </row>
    <row r="1230" s="3" customFormat="1" ht="20.1" customHeight="1" spans="1:5">
      <c r="A1230" s="22" t="s">
        <v>954</v>
      </c>
      <c r="B1230" s="18">
        <f>SUM(B1231:B1238)</f>
        <v>9274</v>
      </c>
      <c r="C1230" s="19">
        <f>SUM(C1231:C1238)</f>
        <v>2020</v>
      </c>
      <c r="D1230" s="20">
        <f>(C1230/B1230)*100</f>
        <v>21.7813241319819</v>
      </c>
      <c r="E1230" s="22"/>
    </row>
    <row r="1231" ht="20.1" customHeight="1" spans="1:5">
      <c r="A1231" s="25" t="s">
        <v>955</v>
      </c>
      <c r="B1231" s="18"/>
      <c r="C1231" s="24">
        <v>980</v>
      </c>
      <c r="D1231" s="20"/>
      <c r="E1231" s="25"/>
    </row>
    <row r="1232" ht="20.1" customHeight="1" spans="1:5">
      <c r="A1232" s="25" t="s">
        <v>956</v>
      </c>
      <c r="B1232" s="18"/>
      <c r="C1232" s="24"/>
      <c r="D1232" s="20"/>
      <c r="E1232" s="25"/>
    </row>
    <row r="1233" ht="20.1" customHeight="1" spans="1:5">
      <c r="A1233" s="25" t="s">
        <v>957</v>
      </c>
      <c r="B1233" s="18"/>
      <c r="C1233" s="24"/>
      <c r="D1233" s="20"/>
      <c r="E1233" s="25"/>
    </row>
    <row r="1234" ht="20.1" customHeight="1" spans="1:5">
      <c r="A1234" s="25" t="s">
        <v>958</v>
      </c>
      <c r="B1234" s="18"/>
      <c r="C1234" s="24"/>
      <c r="D1234" s="20"/>
      <c r="E1234" s="25"/>
    </row>
    <row r="1235" ht="20.1" customHeight="1" spans="1:5">
      <c r="A1235" s="25" t="s">
        <v>959</v>
      </c>
      <c r="B1235" s="18">
        <v>7988</v>
      </c>
      <c r="C1235" s="24">
        <v>750</v>
      </c>
      <c r="D1235" s="20">
        <f>(C1235/B1235)*100</f>
        <v>9.38908362543816</v>
      </c>
      <c r="E1235" s="25"/>
    </row>
    <row r="1236" ht="20.1" customHeight="1" spans="1:5">
      <c r="A1236" s="25" t="s">
        <v>960</v>
      </c>
      <c r="B1236" s="18"/>
      <c r="C1236" s="24"/>
      <c r="D1236" s="20"/>
      <c r="E1236" s="25"/>
    </row>
    <row r="1237" ht="20.1" customHeight="1" spans="1:5">
      <c r="A1237" s="25" t="s">
        <v>961</v>
      </c>
      <c r="B1237" s="18">
        <v>26</v>
      </c>
      <c r="C1237" s="24"/>
      <c r="D1237" s="20"/>
      <c r="E1237" s="25"/>
    </row>
    <row r="1238" ht="20.1" customHeight="1" spans="1:5">
      <c r="A1238" s="25" t="s">
        <v>962</v>
      </c>
      <c r="B1238" s="18">
        <v>1260</v>
      </c>
      <c r="C1238" s="24">
        <v>290</v>
      </c>
      <c r="D1238" s="20">
        <f>(C1238/B1238)*100</f>
        <v>23.015873015873</v>
      </c>
      <c r="E1238" s="25"/>
    </row>
    <row r="1239" s="3" customFormat="1" ht="20.1" customHeight="1" spans="1:5">
      <c r="A1239" s="22" t="s">
        <v>963</v>
      </c>
      <c r="B1239" s="35">
        <v>2338</v>
      </c>
      <c r="C1239" s="19">
        <f>SUM(C1240:C1242)</f>
        <v>2425</v>
      </c>
      <c r="D1239" s="20"/>
      <c r="E1239" s="22"/>
    </row>
    <row r="1240" ht="20.1" customHeight="1" spans="1:5">
      <c r="A1240" s="25" t="s">
        <v>964</v>
      </c>
      <c r="B1240" s="28">
        <v>2338</v>
      </c>
      <c r="C1240" s="24">
        <v>2425</v>
      </c>
      <c r="D1240" s="20"/>
      <c r="E1240" s="25"/>
    </row>
    <row r="1241" ht="20.1" customHeight="1" spans="1:5">
      <c r="A1241" s="25" t="s">
        <v>965</v>
      </c>
      <c r="B1241" s="28"/>
      <c r="C1241" s="24"/>
      <c r="D1241" s="20"/>
      <c r="E1241" s="25"/>
    </row>
    <row r="1242" ht="20.1" customHeight="1" spans="1:5">
      <c r="A1242" s="25" t="s">
        <v>966</v>
      </c>
      <c r="B1242" s="28"/>
      <c r="C1242" s="24"/>
      <c r="D1242" s="20"/>
      <c r="E1242" s="25"/>
    </row>
    <row r="1243" s="3" customFormat="1" ht="20.1" customHeight="1" spans="1:5">
      <c r="A1243" s="22" t="s">
        <v>967</v>
      </c>
      <c r="B1243" s="35"/>
      <c r="C1243" s="19"/>
      <c r="D1243" s="20"/>
      <c r="E1243" s="22"/>
    </row>
    <row r="1244" ht="20.1" customHeight="1" spans="1:5">
      <c r="A1244" s="25" t="s">
        <v>968</v>
      </c>
      <c r="B1244" s="28"/>
      <c r="C1244" s="24"/>
      <c r="D1244" s="20"/>
      <c r="E1244" s="25"/>
    </row>
    <row r="1245" ht="20.1" customHeight="1" spans="1:5">
      <c r="A1245" s="25" t="s">
        <v>969</v>
      </c>
      <c r="B1245" s="28"/>
      <c r="C1245" s="24"/>
      <c r="D1245" s="20"/>
      <c r="E1245" s="25"/>
    </row>
    <row r="1246" ht="20.1" customHeight="1" spans="1:5">
      <c r="A1246" s="25" t="s">
        <v>970</v>
      </c>
      <c r="B1246" s="28"/>
      <c r="C1246" s="24"/>
      <c r="D1246" s="20"/>
      <c r="E1246" s="25"/>
    </row>
    <row r="1247" s="7" customFormat="1" ht="20.1" customHeight="1" spans="1:5">
      <c r="A1247" s="38" t="s">
        <v>971</v>
      </c>
      <c r="B1247" s="39"/>
      <c r="C1247" s="40"/>
      <c r="D1247" s="20"/>
      <c r="E1247" s="38"/>
    </row>
    <row r="1248" ht="20.1" customHeight="1" spans="1:5">
      <c r="A1248" s="25" t="s">
        <v>972</v>
      </c>
      <c r="B1248" s="28"/>
      <c r="C1248" s="24"/>
      <c r="D1248" s="20"/>
      <c r="E1248" s="25"/>
    </row>
    <row r="1249" ht="20.1" customHeight="1" spans="1:5">
      <c r="A1249" s="25" t="s">
        <v>619</v>
      </c>
      <c r="B1249" s="28"/>
      <c r="C1249" s="24"/>
      <c r="D1249" s="20"/>
      <c r="E1249" s="25"/>
    </row>
    <row r="1250" ht="20.1" customHeight="1" spans="1:5">
      <c r="A1250" s="25" t="s">
        <v>620</v>
      </c>
      <c r="B1250" s="28"/>
      <c r="C1250" s="24"/>
      <c r="D1250" s="20"/>
      <c r="E1250" s="25"/>
    </row>
    <row r="1251" ht="20.1" customHeight="1" spans="1:5">
      <c r="A1251" s="25" t="s">
        <v>621</v>
      </c>
      <c r="B1251" s="28"/>
      <c r="C1251" s="24"/>
      <c r="D1251" s="20"/>
      <c r="E1251" s="25"/>
    </row>
    <row r="1252" ht="20.1" customHeight="1" spans="1:5">
      <c r="A1252" s="25" t="s">
        <v>973</v>
      </c>
      <c r="B1252" s="28"/>
      <c r="C1252" s="24"/>
      <c r="D1252" s="20"/>
      <c r="E1252" s="25"/>
    </row>
    <row r="1253" ht="20.1" customHeight="1" spans="1:5">
      <c r="A1253" s="25" t="s">
        <v>974</v>
      </c>
      <c r="B1253" s="28"/>
      <c r="C1253" s="24"/>
      <c r="D1253" s="20"/>
      <c r="E1253" s="25"/>
    </row>
    <row r="1254" ht="20.1" customHeight="1" spans="1:5">
      <c r="A1254" s="25" t="s">
        <v>975</v>
      </c>
      <c r="B1254" s="28"/>
      <c r="C1254" s="24"/>
      <c r="D1254" s="20"/>
      <c r="E1254" s="25"/>
    </row>
    <row r="1255" ht="20.1" customHeight="1" spans="1:5">
      <c r="A1255" s="25" t="s">
        <v>976</v>
      </c>
      <c r="B1255" s="28"/>
      <c r="C1255" s="24"/>
      <c r="D1255" s="20"/>
      <c r="E1255" s="25"/>
    </row>
    <row r="1256" ht="20.1" customHeight="1" spans="1:5">
      <c r="A1256" s="25" t="s">
        <v>977</v>
      </c>
      <c r="B1256" s="28"/>
      <c r="C1256" s="24"/>
      <c r="D1256" s="20"/>
      <c r="E1256" s="25"/>
    </row>
    <row r="1257" ht="20.1" customHeight="1" spans="1:5">
      <c r="A1257" s="25" t="s">
        <v>978</v>
      </c>
      <c r="B1257" s="28"/>
      <c r="C1257" s="24"/>
      <c r="D1257" s="20"/>
      <c r="E1257" s="25"/>
    </row>
    <row r="1258" ht="20.1" customHeight="1" spans="1:5">
      <c r="A1258" s="25" t="s">
        <v>979</v>
      </c>
      <c r="B1258" s="28"/>
      <c r="C1258" s="24"/>
      <c r="D1258" s="20"/>
      <c r="E1258" s="25"/>
    </row>
    <row r="1259" ht="20.1" customHeight="1" spans="1:5">
      <c r="A1259" s="25" t="s">
        <v>980</v>
      </c>
      <c r="B1259" s="28"/>
      <c r="C1259" s="24"/>
      <c r="D1259" s="20"/>
      <c r="E1259" s="25"/>
    </row>
    <row r="1260" ht="20.1" customHeight="1" spans="1:5">
      <c r="A1260" s="25" t="s">
        <v>981</v>
      </c>
      <c r="B1260" s="28"/>
      <c r="C1260" s="24"/>
      <c r="D1260" s="20"/>
      <c r="E1260" s="25"/>
    </row>
    <row r="1261" ht="20.1" customHeight="1" spans="1:5">
      <c r="A1261" s="25" t="s">
        <v>639</v>
      </c>
      <c r="B1261" s="28"/>
      <c r="C1261" s="24"/>
      <c r="D1261" s="20"/>
      <c r="E1261" s="25"/>
    </row>
    <row r="1262" ht="20.1" customHeight="1" spans="1:5">
      <c r="A1262" s="25" t="s">
        <v>982</v>
      </c>
      <c r="B1262" s="28"/>
      <c r="C1262" s="24"/>
      <c r="D1262" s="20"/>
      <c r="E1262" s="25"/>
    </row>
    <row r="1263" ht="20.1" customHeight="1" spans="1:5">
      <c r="A1263" s="25" t="s">
        <v>983</v>
      </c>
      <c r="B1263" s="28"/>
      <c r="C1263" s="24"/>
      <c r="D1263" s="20"/>
      <c r="E1263" s="25"/>
    </row>
    <row r="1264" ht="20.1" customHeight="1" spans="1:5">
      <c r="A1264" s="25" t="s">
        <v>619</v>
      </c>
      <c r="B1264" s="28"/>
      <c r="C1264" s="24"/>
      <c r="D1264" s="20"/>
      <c r="E1264" s="25"/>
    </row>
    <row r="1265" ht="20.1" customHeight="1" spans="1:5">
      <c r="A1265" s="25" t="s">
        <v>620</v>
      </c>
      <c r="B1265" s="28"/>
      <c r="C1265" s="24"/>
      <c r="D1265" s="20"/>
      <c r="E1265" s="25"/>
    </row>
    <row r="1266" ht="20.1" customHeight="1" spans="1:5">
      <c r="A1266" s="25" t="s">
        <v>621</v>
      </c>
      <c r="B1266" s="28"/>
      <c r="C1266" s="24"/>
      <c r="D1266" s="20"/>
      <c r="E1266" s="25"/>
    </row>
    <row r="1267" ht="20.1" customHeight="1" spans="1:5">
      <c r="A1267" s="25" t="s">
        <v>984</v>
      </c>
      <c r="B1267" s="28"/>
      <c r="C1267" s="24"/>
      <c r="D1267" s="20"/>
      <c r="E1267" s="25"/>
    </row>
    <row r="1268" ht="20.1" customHeight="1" spans="1:5">
      <c r="A1268" s="25" t="s">
        <v>985</v>
      </c>
      <c r="B1268" s="28"/>
      <c r="C1268" s="24"/>
      <c r="D1268" s="20"/>
      <c r="E1268" s="25"/>
    </row>
    <row r="1269" ht="20.1" customHeight="1" spans="1:5">
      <c r="A1269" s="25" t="s">
        <v>986</v>
      </c>
      <c r="B1269" s="28"/>
      <c r="C1269" s="24"/>
      <c r="D1269" s="20"/>
      <c r="E1269" s="25"/>
    </row>
    <row r="1270" ht="20.1" customHeight="1" spans="1:5">
      <c r="A1270" s="25" t="s">
        <v>987</v>
      </c>
      <c r="B1270" s="28"/>
      <c r="C1270" s="24"/>
      <c r="D1270" s="20"/>
      <c r="E1270" s="25"/>
    </row>
    <row r="1271" ht="20.1" customHeight="1" spans="1:5">
      <c r="A1271" s="25" t="s">
        <v>988</v>
      </c>
      <c r="B1271" s="28"/>
      <c r="C1271" s="24"/>
      <c r="D1271" s="20"/>
      <c r="E1271" s="25"/>
    </row>
    <row r="1272" ht="20.1" customHeight="1" spans="1:5">
      <c r="A1272" s="25" t="s">
        <v>989</v>
      </c>
      <c r="B1272" s="28"/>
      <c r="C1272" s="24"/>
      <c r="D1272" s="20"/>
      <c r="E1272" s="25"/>
    </row>
    <row r="1273" ht="20.1" customHeight="1" spans="1:5">
      <c r="A1273" s="25" t="s">
        <v>990</v>
      </c>
      <c r="B1273" s="28"/>
      <c r="C1273" s="24"/>
      <c r="D1273" s="20"/>
      <c r="E1273" s="25"/>
    </row>
    <row r="1274" ht="20.1" customHeight="1" spans="1:5">
      <c r="A1274" s="25" t="s">
        <v>991</v>
      </c>
      <c r="B1274" s="28"/>
      <c r="C1274" s="24"/>
      <c r="D1274" s="20"/>
      <c r="E1274" s="25"/>
    </row>
    <row r="1275" ht="20.1" customHeight="1" spans="1:5">
      <c r="A1275" s="25" t="s">
        <v>639</v>
      </c>
      <c r="B1275" s="28"/>
      <c r="C1275" s="24"/>
      <c r="D1275" s="20"/>
      <c r="E1275" s="25"/>
    </row>
    <row r="1276" ht="20.1" customHeight="1" spans="1:5">
      <c r="A1276" s="25" t="s">
        <v>992</v>
      </c>
      <c r="B1276" s="28"/>
      <c r="C1276" s="24"/>
      <c r="D1276" s="20"/>
      <c r="E1276" s="25"/>
    </row>
    <row r="1277" ht="20.1" customHeight="1" spans="1:5">
      <c r="A1277" s="25" t="s">
        <v>993</v>
      </c>
      <c r="B1277" s="28"/>
      <c r="C1277" s="24"/>
      <c r="D1277" s="20"/>
      <c r="E1277" s="25"/>
    </row>
    <row r="1278" ht="20.1" customHeight="1" spans="1:5">
      <c r="A1278" s="25" t="s">
        <v>994</v>
      </c>
      <c r="B1278" s="28"/>
      <c r="C1278" s="24"/>
      <c r="D1278" s="20"/>
      <c r="E1278" s="25"/>
    </row>
    <row r="1279" ht="20.1" customHeight="1" spans="1:5">
      <c r="A1279" s="25" t="s">
        <v>995</v>
      </c>
      <c r="B1279" s="28"/>
      <c r="C1279" s="24"/>
      <c r="D1279" s="20"/>
      <c r="E1279" s="25"/>
    </row>
    <row r="1280" ht="20.1" customHeight="1" spans="1:5">
      <c r="A1280" s="25" t="s">
        <v>996</v>
      </c>
      <c r="B1280" s="28"/>
      <c r="C1280" s="24"/>
      <c r="D1280" s="20"/>
      <c r="E1280" s="25"/>
    </row>
    <row r="1281" ht="20.1" customHeight="1" spans="1:5">
      <c r="A1281" s="25" t="s">
        <v>997</v>
      </c>
      <c r="B1281" s="28"/>
      <c r="C1281" s="24"/>
      <c r="D1281" s="20"/>
      <c r="E1281" s="25"/>
    </row>
    <row r="1282" ht="20.1" customHeight="1" spans="1:5">
      <c r="A1282" s="25" t="s">
        <v>998</v>
      </c>
      <c r="B1282" s="28"/>
      <c r="C1282" s="24"/>
      <c r="D1282" s="20"/>
      <c r="E1282" s="25"/>
    </row>
    <row r="1283" ht="20.1" customHeight="1" spans="1:5">
      <c r="A1283" s="25" t="s">
        <v>999</v>
      </c>
      <c r="B1283" s="28"/>
      <c r="C1283" s="24"/>
      <c r="D1283" s="20"/>
      <c r="E1283" s="25"/>
    </row>
    <row r="1284" ht="20.1" customHeight="1" spans="1:5">
      <c r="A1284" s="25" t="s">
        <v>1000</v>
      </c>
      <c r="B1284" s="28"/>
      <c r="C1284" s="24"/>
      <c r="D1284" s="20"/>
      <c r="E1284" s="25"/>
    </row>
    <row r="1285" ht="20.1" customHeight="1" spans="1:5">
      <c r="A1285" s="25" t="s">
        <v>1001</v>
      </c>
      <c r="B1285" s="28"/>
      <c r="C1285" s="24"/>
      <c r="D1285" s="20"/>
      <c r="E1285" s="25"/>
    </row>
    <row r="1286" ht="20.1" customHeight="1" spans="1:5">
      <c r="A1286" s="25" t="s">
        <v>1002</v>
      </c>
      <c r="B1286" s="28"/>
      <c r="C1286" s="24"/>
      <c r="D1286" s="20"/>
      <c r="E1286" s="25"/>
    </row>
    <row r="1287" ht="20.1" customHeight="1" spans="1:5">
      <c r="A1287" s="25" t="s">
        <v>1003</v>
      </c>
      <c r="B1287" s="28"/>
      <c r="C1287" s="24"/>
      <c r="D1287" s="20"/>
      <c r="E1287" s="25"/>
    </row>
    <row r="1288" ht="20.1" customHeight="1" spans="1:5">
      <c r="A1288" s="25" t="s">
        <v>1004</v>
      </c>
      <c r="B1288" s="28"/>
      <c r="C1288" s="24"/>
      <c r="D1288" s="20"/>
      <c r="E1288" s="25"/>
    </row>
    <row r="1289" ht="20.1" customHeight="1" spans="1:5">
      <c r="A1289" s="25" t="s">
        <v>1005</v>
      </c>
      <c r="B1289" s="28"/>
      <c r="C1289" s="24"/>
      <c r="D1289" s="20"/>
      <c r="E1289" s="25"/>
    </row>
    <row r="1290" ht="20.1" customHeight="1" spans="1:5">
      <c r="A1290" s="25" t="s">
        <v>1006</v>
      </c>
      <c r="B1290" s="28"/>
      <c r="C1290" s="24"/>
      <c r="D1290" s="20"/>
      <c r="E1290" s="25"/>
    </row>
    <row r="1291" ht="20.1" customHeight="1" spans="1:5">
      <c r="A1291" s="25" t="s">
        <v>1007</v>
      </c>
      <c r="B1291" s="28"/>
      <c r="C1291" s="24"/>
      <c r="D1291" s="20"/>
      <c r="E1291" s="25"/>
    </row>
    <row r="1292" ht="20.1" customHeight="1" spans="1:5">
      <c r="A1292" s="25" t="s">
        <v>1008</v>
      </c>
      <c r="B1292" s="28"/>
      <c r="C1292" s="24"/>
      <c r="D1292" s="20"/>
      <c r="E1292" s="25"/>
    </row>
    <row r="1293" ht="20.1" customHeight="1" spans="1:5">
      <c r="A1293" s="25" t="s">
        <v>1009</v>
      </c>
      <c r="B1293" s="28"/>
      <c r="C1293" s="24"/>
      <c r="D1293" s="20"/>
      <c r="E1293" s="25"/>
    </row>
    <row r="1294" ht="20.1" customHeight="1" spans="1:5">
      <c r="A1294" s="25" t="s">
        <v>1010</v>
      </c>
      <c r="B1294" s="28"/>
      <c r="C1294" s="24"/>
      <c r="D1294" s="20"/>
      <c r="E1294" s="25"/>
    </row>
    <row r="1295" ht="20.1" customHeight="1" spans="1:5">
      <c r="A1295" s="25" t="s">
        <v>1011</v>
      </c>
      <c r="B1295" s="28"/>
      <c r="C1295" s="24"/>
      <c r="D1295" s="20"/>
      <c r="E1295" s="25"/>
    </row>
    <row r="1296" ht="20.1" customHeight="1" spans="1:5">
      <c r="A1296" s="25" t="s">
        <v>1012</v>
      </c>
      <c r="B1296" s="28"/>
      <c r="C1296" s="24"/>
      <c r="D1296" s="20"/>
      <c r="E1296" s="25"/>
    </row>
    <row r="1297" ht="20.1" customHeight="1" spans="1:5">
      <c r="A1297" s="25" t="s">
        <v>1013</v>
      </c>
      <c r="B1297" s="28"/>
      <c r="C1297" s="24"/>
      <c r="D1297" s="20"/>
      <c r="E1297" s="25"/>
    </row>
    <row r="1298" ht="20.1" customHeight="1" spans="1:5">
      <c r="A1298" s="25" t="s">
        <v>1014</v>
      </c>
      <c r="B1298" s="28"/>
      <c r="C1298" s="24"/>
      <c r="D1298" s="20"/>
      <c r="E1298" s="25"/>
    </row>
    <row r="1299" ht="20.1" customHeight="1" spans="1:5">
      <c r="A1299" s="25" t="s">
        <v>1015</v>
      </c>
      <c r="B1299" s="28"/>
      <c r="C1299" s="24"/>
      <c r="D1299" s="20"/>
      <c r="E1299" s="25"/>
    </row>
    <row r="1300" s="3" customFormat="1" ht="20.1" customHeight="1" spans="1:5">
      <c r="A1300" s="22" t="s">
        <v>1016</v>
      </c>
      <c r="B1300" s="35"/>
      <c r="C1300" s="19">
        <v>572</v>
      </c>
      <c r="D1300" s="20"/>
      <c r="E1300" s="22"/>
    </row>
    <row r="1301" s="3" customFormat="1" ht="20.1" customHeight="1" spans="1:5">
      <c r="A1301" s="22" t="s">
        <v>1017</v>
      </c>
      <c r="B1301" s="35">
        <v>3020</v>
      </c>
      <c r="C1301" s="19">
        <f>C1302</f>
        <v>4556</v>
      </c>
      <c r="D1301" s="20">
        <f>(C1301/B1301)*100</f>
        <v>150.860927152318</v>
      </c>
      <c r="E1301" s="22"/>
    </row>
    <row r="1302" ht="20.1" customHeight="1" spans="1:5">
      <c r="A1302" s="25" t="s">
        <v>1018</v>
      </c>
      <c r="B1302" s="28">
        <v>3020</v>
      </c>
      <c r="C1302" s="24">
        <f>SUM(C1303:C1306)</f>
        <v>4556</v>
      </c>
      <c r="D1302" s="20">
        <f>(C1302/B1302)*100</f>
        <v>150.860927152318</v>
      </c>
      <c r="E1302" s="25"/>
    </row>
    <row r="1303" ht="20.1" customHeight="1" spans="1:5">
      <c r="A1303" s="25" t="s">
        <v>1019</v>
      </c>
      <c r="B1303" s="28"/>
      <c r="C1303" s="24">
        <v>433</v>
      </c>
      <c r="D1303" s="20"/>
      <c r="E1303" s="25"/>
    </row>
    <row r="1304" ht="20.1" customHeight="1" spans="1:5">
      <c r="A1304" s="25" t="s">
        <v>1020</v>
      </c>
      <c r="B1304" s="28"/>
      <c r="C1304" s="24"/>
      <c r="D1304" s="20"/>
      <c r="E1304" s="25"/>
    </row>
    <row r="1305" ht="20.1" customHeight="1" spans="1:5">
      <c r="A1305" s="25" t="s">
        <v>1021</v>
      </c>
      <c r="B1305" s="28"/>
      <c r="C1305" s="24"/>
      <c r="D1305" s="20"/>
      <c r="E1305" s="25"/>
    </row>
    <row r="1306" ht="20.1" customHeight="1" spans="1:5">
      <c r="A1306" s="25" t="s">
        <v>1022</v>
      </c>
      <c r="B1306" s="28">
        <v>3020</v>
      </c>
      <c r="C1306" s="24">
        <v>4123</v>
      </c>
      <c r="D1306" s="20">
        <f>(C1306/B1306)*100</f>
        <v>136.523178807947</v>
      </c>
      <c r="E1306" s="25"/>
    </row>
    <row r="1307" s="5" customFormat="1" ht="20.1" customHeight="1" spans="1:5">
      <c r="A1307" s="22" t="s">
        <v>1023</v>
      </c>
      <c r="B1307" s="35"/>
      <c r="C1307" s="19"/>
      <c r="D1307" s="20"/>
      <c r="E1307" s="36"/>
    </row>
    <row r="1308" s="6" customFormat="1" ht="20.1" customHeight="1" spans="1:5">
      <c r="A1308" s="25" t="s">
        <v>1024</v>
      </c>
      <c r="B1308" s="28"/>
      <c r="C1308" s="24"/>
      <c r="D1308" s="20"/>
      <c r="E1308" s="37"/>
    </row>
    <row r="1309" s="3" customFormat="1" ht="20.1" customHeight="1" spans="1:5">
      <c r="A1309" s="22" t="s">
        <v>1025</v>
      </c>
      <c r="B1309" s="35">
        <v>83</v>
      </c>
      <c r="C1309" s="19">
        <f>C1310+C1311</f>
        <v>50</v>
      </c>
      <c r="D1309" s="20">
        <f>(C1309/B1309)*100</f>
        <v>60.2409638554217</v>
      </c>
      <c r="E1309" s="22"/>
    </row>
    <row r="1310" ht="20.1" customHeight="1" spans="1:5">
      <c r="A1310" s="25" t="s">
        <v>1026</v>
      </c>
      <c r="B1310" s="28"/>
      <c r="C1310" s="24"/>
      <c r="D1310" s="20"/>
      <c r="E1310" s="25"/>
    </row>
    <row r="1311" ht="20.1" customHeight="1" spans="1:5">
      <c r="A1311" s="25" t="s">
        <v>1027</v>
      </c>
      <c r="B1311" s="28">
        <v>83</v>
      </c>
      <c r="C1311" s="24">
        <v>50</v>
      </c>
      <c r="D1311" s="20">
        <f>(C1311/B1311)*100</f>
        <v>60.2409638554217</v>
      </c>
      <c r="E1311" s="25"/>
    </row>
    <row r="1312" ht="20.1" customHeight="1" spans="1:5">
      <c r="A1312" s="25"/>
      <c r="B1312" s="28"/>
      <c r="C1312" s="24"/>
      <c r="D1312" s="20"/>
      <c r="E1312" s="25"/>
    </row>
    <row r="1313" s="3" customFormat="1" ht="40" customHeight="1" spans="1:5">
      <c r="A1313" s="22" t="s">
        <v>1028</v>
      </c>
      <c r="B1313" s="35"/>
      <c r="C1313" s="19">
        <f>C1314</f>
        <v>6834</v>
      </c>
      <c r="D1313" s="20"/>
      <c r="E1313" s="22"/>
    </row>
    <row r="1314" ht="20.1" customHeight="1" spans="1:5">
      <c r="A1314" s="25" t="s">
        <v>1029</v>
      </c>
      <c r="B1314" s="28"/>
      <c r="C1314" s="24">
        <f>SUM(C1315:C1318)</f>
        <v>6834</v>
      </c>
      <c r="D1314" s="20"/>
      <c r="E1314" s="25"/>
    </row>
    <row r="1315" ht="20.1" customHeight="1" spans="1:5">
      <c r="A1315" s="25" t="s">
        <v>1030</v>
      </c>
      <c r="B1315" s="28"/>
      <c r="C1315" s="24">
        <v>1871</v>
      </c>
      <c r="D1315" s="20"/>
      <c r="E1315" s="25"/>
    </row>
    <row r="1316" ht="20.1" customHeight="1" spans="1:5">
      <c r="A1316" s="25" t="s">
        <v>1031</v>
      </c>
      <c r="B1316" s="28"/>
      <c r="C1316" s="24"/>
      <c r="D1316" s="20"/>
      <c r="E1316" s="25"/>
    </row>
    <row r="1317" ht="20.1" customHeight="1" spans="1:5">
      <c r="A1317" s="25" t="s">
        <v>1032</v>
      </c>
      <c r="B1317" s="28"/>
      <c r="C1317" s="24"/>
      <c r="D1317" s="20"/>
      <c r="E1317" s="25"/>
    </row>
    <row r="1318" ht="20.1" customHeight="1" spans="1:5">
      <c r="A1318" s="25" t="s">
        <v>1033</v>
      </c>
      <c r="B1318" s="28"/>
      <c r="C1318" s="24">
        <v>4963</v>
      </c>
      <c r="D1318" s="20"/>
      <c r="E1318" s="25"/>
    </row>
    <row r="1319" ht="20.1" customHeight="1" spans="1:5">
      <c r="A1319" s="25"/>
      <c r="B1319" s="28"/>
      <c r="C1319" s="24"/>
      <c r="D1319" s="20"/>
      <c r="E1319" s="25"/>
    </row>
    <row r="1320" ht="20.1" customHeight="1" spans="1:5">
      <c r="A1320" s="25"/>
      <c r="B1320" s="28"/>
      <c r="C1320" s="24"/>
      <c r="D1320" s="20"/>
      <c r="E1320" s="25"/>
    </row>
    <row r="1321" ht="20.1" customHeight="1" spans="1:5">
      <c r="A1321" s="41" t="s">
        <v>1034</v>
      </c>
      <c r="B1321" s="28">
        <v>178877</v>
      </c>
      <c r="C1321" s="24">
        <f>C1313+C1309+C1301+C1300+C1229+C1150+C1098+C1024+C960+C829+C809+C737+C666+C550+C501+C445+C391+C272+C261+C5</f>
        <v>99897</v>
      </c>
      <c r="D1321" s="20">
        <f>(C1321/B1321)*100</f>
        <v>55.8467550327879</v>
      </c>
      <c r="E1321" s="25"/>
    </row>
    <row r="1322" ht="20.1" customHeight="1"/>
    <row r="1323" ht="20.1" customHeight="1"/>
    <row r="1324" ht="20.1" customHeight="1"/>
    <row r="1325" ht="20.1" customHeight="1"/>
    <row r="1326" ht="20.1" customHeight="1"/>
  </sheetData>
  <mergeCells count="1">
    <mergeCell ref="A2:E2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郭建平</dc:creator>
  <cp:lastModifiedBy>郭建平</cp:lastModifiedBy>
  <dcterms:created xsi:type="dcterms:W3CDTF">2016-12-05T02:51:00Z</dcterms:created>
  <cp:lastPrinted>2016-12-05T02:57:00Z</cp:lastPrinted>
  <dcterms:modified xsi:type="dcterms:W3CDTF">2017-01-24T08:03:43Z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2052-10.1.0.6146</vt:lpwstr>
  </property>
</Properties>
</file>